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0-podaci\000-NASTAVA\00-Nastava 2020-21\05-GRS- Planiranje i organizovanje\02-predavanja\02-Vjezbe\"/>
    </mc:Choice>
  </mc:AlternateContent>
  <bookViews>
    <workbookView xWindow="0" yWindow="0" windowWidth="19200" windowHeight="71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28" i="1" l="1"/>
  <c r="K28" i="1"/>
  <c r="J25" i="1"/>
  <c r="K25" i="1"/>
  <c r="J22" i="1"/>
  <c r="K22" i="1"/>
  <c r="J19" i="1"/>
  <c r="K19" i="1"/>
  <c r="J16" i="1"/>
  <c r="K16" i="1"/>
  <c r="I32" i="1"/>
  <c r="J32" i="1"/>
  <c r="I33" i="1"/>
  <c r="J33" i="1"/>
  <c r="I34" i="1"/>
  <c r="J34" i="1"/>
  <c r="I35" i="1"/>
  <c r="J35" i="1"/>
  <c r="I36" i="1"/>
  <c r="J36" i="1"/>
  <c r="J42" i="1"/>
  <c r="K42" i="1"/>
  <c r="J48" i="1"/>
  <c r="K48" i="1"/>
  <c r="J47" i="1"/>
  <c r="K47" i="1"/>
  <c r="J43" i="1"/>
  <c r="K43" i="1"/>
  <c r="J44" i="1"/>
  <c r="K44" i="1"/>
  <c r="J40" i="1"/>
  <c r="K40" i="1"/>
  <c r="J39" i="1"/>
  <c r="K39" i="1"/>
  <c r="J29" i="1"/>
  <c r="J30" i="1"/>
  <c r="J24" i="1"/>
  <c r="J23" i="1"/>
  <c r="J45" i="1"/>
  <c r="J46" i="1"/>
  <c r="K45" i="1"/>
  <c r="J17" i="1"/>
  <c r="J18" i="1"/>
  <c r="J20" i="1"/>
  <c r="J21" i="1"/>
  <c r="J50" i="1"/>
  <c r="J51" i="1"/>
  <c r="J52" i="1"/>
  <c r="K49" i="1"/>
  <c r="J49" i="1"/>
  <c r="J41" i="1"/>
  <c r="K41" i="1"/>
  <c r="J12" i="1"/>
  <c r="K12" i="1"/>
  <c r="J13" i="1"/>
  <c r="K13" i="1"/>
  <c r="J37" i="1"/>
  <c r="K37" i="1"/>
  <c r="J38" i="1"/>
  <c r="J11" i="1"/>
  <c r="K11" i="1"/>
  <c r="J14" i="1"/>
  <c r="J15" i="1"/>
  <c r="J27" i="1"/>
  <c r="J26" i="1"/>
  <c r="J10" i="1"/>
  <c r="K32" i="1"/>
</calcChain>
</file>

<file path=xl/comments1.xml><?xml version="1.0" encoding="utf-8"?>
<comments xmlns="http://schemas.openxmlformats.org/spreadsheetml/2006/main">
  <authors>
    <author>a</author>
  </authors>
  <commentList>
    <comment ref="D9" authorId="0" shapeId="0">
      <text>
        <r>
          <rPr>
            <b/>
            <sz val="8"/>
            <color indexed="81"/>
            <rFont val="Tahoma"/>
          </rPr>
          <t>a:</t>
        </r>
        <r>
          <rPr>
            <sz val="8"/>
            <color indexed="81"/>
            <rFont val="Tahoma"/>
          </rPr>
          <t xml:space="preserve">
ove jedinice nijesu detaljno odredjene, na rpimjer za oplatu pise m3, pa je prva pomisao m3 oplate, a ne po m3 ugradjenog betona. To takodje treba definisati ispravno</t>
        </r>
      </text>
    </comment>
    <comment ref="D16" authorId="0" shapeId="0">
      <text>
        <r>
          <rPr>
            <b/>
            <sz val="8"/>
            <color indexed="81"/>
            <rFont val="Tahoma"/>
          </rPr>
          <t>a:</t>
        </r>
        <r>
          <rPr>
            <sz val="8"/>
            <color indexed="81"/>
            <rFont val="Tahoma"/>
          </rPr>
          <t xml:space="preserve">
fali jedinica mjere</t>
        </r>
      </text>
    </comment>
    <comment ref="D17" authorId="0" shapeId="0">
      <text>
        <r>
          <rPr>
            <b/>
            <sz val="8"/>
            <color indexed="81"/>
            <rFont val="Tahoma"/>
          </rPr>
          <t>a:</t>
        </r>
        <r>
          <rPr>
            <sz val="8"/>
            <color indexed="81"/>
            <rFont val="Tahoma"/>
          </rPr>
          <t xml:space="preserve">
koja je ovo jedinica mjere?</t>
        </r>
      </text>
    </comment>
  </commentList>
</comments>
</file>

<file path=xl/sharedStrings.xml><?xml version="1.0" encoding="utf-8"?>
<sst xmlns="http://schemas.openxmlformats.org/spreadsheetml/2006/main" count="203" uniqueCount="132">
  <si>
    <t>Opis radova</t>
  </si>
  <si>
    <t>Redni broj</t>
  </si>
  <si>
    <t>m²</t>
  </si>
  <si>
    <t>Jedinica mjere</t>
  </si>
  <si>
    <t>Faktor korekcije</t>
  </si>
  <si>
    <t>Korigovana GN</t>
  </si>
  <si>
    <t>200-101-3/020103</t>
  </si>
  <si>
    <t>400-102-4/140204</t>
  </si>
  <si>
    <r>
      <t>m</t>
    </r>
    <r>
      <rPr>
        <sz val="10"/>
        <rFont val="Arial"/>
        <family val="2"/>
      </rPr>
      <t>³</t>
    </r>
  </si>
  <si>
    <t>601-201-2/160402</t>
  </si>
  <si>
    <t>400-503A-3,2/150052</t>
  </si>
  <si>
    <t>400-810-1.2/153005</t>
  </si>
  <si>
    <t>200-103-9/020309</t>
  </si>
  <si>
    <t>200-203-5/020423</t>
  </si>
  <si>
    <t>400-102-1/140201</t>
  </si>
  <si>
    <t>601-201-3/160403</t>
  </si>
  <si>
    <t>400-810-3,1/153003</t>
  </si>
  <si>
    <t>601-210A-1/160804</t>
  </si>
  <si>
    <t>400-102-4/140205</t>
  </si>
  <si>
    <t>601-203A-6,2/160512</t>
  </si>
  <si>
    <t>301-104-3,3/120411</t>
  </si>
  <si>
    <t>301-211A-6,2/121512</t>
  </si>
  <si>
    <t>301-206A-2,2/121310</t>
  </si>
  <si>
    <t>301-401-3,2/125006</t>
  </si>
  <si>
    <t>301-405-3,2/126006</t>
  </si>
  <si>
    <t>501-101-4,2/180009</t>
  </si>
  <si>
    <t>501-104-6,2/180313</t>
  </si>
  <si>
    <t>200-201-2/020402</t>
  </si>
  <si>
    <t>561-102-1/460104</t>
  </si>
  <si>
    <t>561-104-8/460117</t>
  </si>
  <si>
    <t>Izrada hrizontalne HI ravnog krova. Preko HI je sloj betona za pad i zaštitu HI. Pad debljine 8cm.</t>
  </si>
  <si>
    <t>400-902-1,2/157012</t>
  </si>
  <si>
    <t>Građevinske norme: 071016/202</t>
  </si>
  <si>
    <t>Građevinske norme: 280205/65</t>
  </si>
  <si>
    <t xml:space="preserve"> Isop zemlje III kategorije u širokom obimu, 95% mašinski 5%ručno od ukupne količine. Obraćum po m³.</t>
  </si>
  <si>
    <t>Ručni iskop zemlje III kategorije za temelj liftovskog okna,muljne jame i za temeljne trake potpornih zidova i temeljne grede. Obraćum po m³.</t>
  </si>
  <si>
    <t>Nasipanje čiste zemlje iz iskopa oko zidova podruma u slojevima debljine d=20 cm sa zbijanjem mehaničkim sredstvima. Obraćum po m³.</t>
  </si>
  <si>
    <t>Nabavka i nasipanje prirodne mešavine šljunka ispod temeljne ploče i ploče rampe d=15cm sa zbijanjem mehaničkim sredstvima. Obraćum po m².</t>
  </si>
  <si>
    <t>Zidanje unutrašnjih pregradnih zidova šupljom opekom d=12 cm, u cementnom malteru razmjere 1:3.Obraćum po m².</t>
  </si>
  <si>
    <t>Izrada industrijskog poda od ksilolita u boji, u jednom sloju sa magnezijum hloridom. Sa epoksidnim premazom.</t>
  </si>
  <si>
    <t>Građevinske norme: 466393/38</t>
  </si>
  <si>
    <t>Građevinske norme: 330304/134</t>
  </si>
  <si>
    <t>Procjena normativa za radnu snagu</t>
  </si>
  <si>
    <t>Oznaka normativa</t>
  </si>
  <si>
    <t>Naziv i bliže odrednice normativa</t>
  </si>
  <si>
    <t>GNV</t>
  </si>
  <si>
    <r>
      <t>m</t>
    </r>
    <r>
      <rPr>
        <sz val="10"/>
        <rFont val="Arial"/>
        <family val="2"/>
      </rPr>
      <t>²</t>
    </r>
  </si>
  <si>
    <t>Jedinica mjere normativa</t>
  </si>
  <si>
    <t>Ručno otkopavanje zemje u širokom otkopu</t>
  </si>
  <si>
    <t>Ručno kopanje zemlje za kanalske rovove ili temelje</t>
  </si>
  <si>
    <t>Nasipanje i nabijanje</t>
  </si>
  <si>
    <t>Razastiranje šljunka u slojevima</t>
  </si>
  <si>
    <t>Oplata ravnih temelja,mašinskih fundamenata,ravnih betonskih zidova</t>
  </si>
  <si>
    <t>Mašinsko ugrađivanje betona-Pumpom</t>
  </si>
  <si>
    <t>Oplata ravnih betonskih ploča bez obzira na veličinu sa metalnim podupiračima</t>
  </si>
  <si>
    <t>Zidanje šupljim glinenim blokovima</t>
  </si>
  <si>
    <t>Spravljanje cementnih maltera u razmeri 1:3</t>
  </si>
  <si>
    <t>Zidanje 1/2 opeke pregradnih zidova u cementnom malteru</t>
  </si>
  <si>
    <r>
      <t xml:space="preserve">Ručno sečenj,ispravljanje,savijanje,postavljanje i vezivanje armature </t>
    </r>
    <r>
      <rPr>
        <sz val="10"/>
        <rFont val="Arial"/>
        <family val="2"/>
      </rPr>
      <t>Ø</t>
    </r>
    <r>
      <rPr>
        <sz val="8.5"/>
        <rFont val="Arial"/>
        <charset val="238"/>
      </rPr>
      <t>14 i više</t>
    </r>
  </si>
  <si>
    <t>Ručno sečenj,ispravljanje,savijanje,postavljanje i vezivanje armature Ø14 i više</t>
  </si>
  <si>
    <t>Spravljanje cementnih maltera u razmjeri 1:3</t>
  </si>
  <si>
    <t>Malterisanje plafona preko ravne betonske ploče produžnim malterom razmere 1:2:6</t>
  </si>
  <si>
    <t>Malterisanje zidova od opeke,betona i šljako betonskih  blokova malterom razmjere 1:2:6</t>
  </si>
  <si>
    <t>Montaža rigips pregradnih zidova sa jednostrukom metalnom potkonst- rukcijom, termoizolacijom i dvostrukim obloganjem rigips pločama - d=12,5 mm - nosivi profili cw 75/125 debljina zida.</t>
  </si>
  <si>
    <t>Oblaganje zidova keramičkim pločicama 15*30</t>
  </si>
  <si>
    <t>Oblaganje podova keramičkim pločicama 20*20</t>
  </si>
  <si>
    <t>Izrada industrijskog poda od ksilolita u boji, u jednom sloju sa magnezijum hloridom. debljine d=2 cm.</t>
  </si>
  <si>
    <t>Gletovanje betonskih zidova i plafona mašinskim putem d=2 mm. sa prethodnim krajcovanjem i krpljenjem površina cement. malter 1:3</t>
  </si>
  <si>
    <t>Građevinske norme: 128335/54</t>
  </si>
  <si>
    <t xml:space="preserve">Bojenje zidova i plafona "novim" industrijskim materijalima na novom zidu i plafonu -bojenje valjkom </t>
  </si>
  <si>
    <t>Epoksidni premaz debeloslojni, d=400 mikrona - na podu sa izravna- vanjem- nanošenje maltera sa gletovanjem</t>
  </si>
  <si>
    <t>Hidroizolacija ravnih krovova-osnovni hladni premaz bitulitom</t>
  </si>
  <si>
    <t>561-101-1/460101</t>
  </si>
  <si>
    <t>Hidroizolacija ravnih krovova-namaz veućim bitumenom-horizontalno</t>
  </si>
  <si>
    <t>Hidroizolaija ravnih krovova-polaganje obostrano bitum.  traka sa ulošcima od st.voala,preko namaza vrućim bitumenom na horizontalnoj podlozi.</t>
  </si>
  <si>
    <t>Betoniranje podova na krovu</t>
  </si>
  <si>
    <t>∑KGN</t>
  </si>
  <si>
    <t>601-210-1,1/160801</t>
  </si>
  <si>
    <t>Betoniranje armirano betonskih ravnih ploča debljine d=20cm betonom MB 30. Obračun po m² ugrađenog betona sa oplatom.</t>
  </si>
  <si>
    <t>Izrada armature armirano betonske temeljne ploče d=45cm,u oplati po konturi ploče. MB30. Obraćum po m³</t>
  </si>
  <si>
    <t>Izrada oplate armirano betonske temeljne ploče d=45cm,u oplati po konturi ploče. MB30. Obraćum po m³</t>
  </si>
  <si>
    <t>Betoniranje armirano betonskih zidova podruma,prizemlja i sprata i betonskih zidova liftovskog okna d=20cm betonom marke MB 30. Obraćum po m³</t>
  </si>
  <si>
    <t>Izrada armature armirano betonskih zidova podruma,prizemlja i sprata i betonskih zidova liftovskog okna d=20cm betonom marke MB 30. Obraćum po m³</t>
  </si>
  <si>
    <t>Izrada oplate armirano betonskih zidova podruma,prizemlja i sprata i betonskih zidova liftovskog okna d=20cm betonom marke MB 30. Obraćum po m³</t>
  </si>
  <si>
    <t>Betoniranje armirano betonskih stubova betonom MB 30. Obraćum po m³</t>
  </si>
  <si>
    <t>Izrada arnature armirano betonskih stubova betonom MB 30. Obraćum po m³</t>
  </si>
  <si>
    <t>Izrada oplare armirano betonskih stubova betonom MB 30. Obraćum po m³</t>
  </si>
  <si>
    <t>Betoniranje armirano betonske temeljne ploče d=45cm,u oplati po konturi ploče. MB30. Obraćum po m³</t>
  </si>
  <si>
    <t>Izrada oplate armirano betonskih horizontalnih greda pravougaonog preseka raznih dimenzija betonom MB 30.</t>
  </si>
  <si>
    <t>Izrada armature armirano betonskih horizontalnih greda pravougaonog preseka raznih dimenzija betonom MB 30.</t>
  </si>
  <si>
    <t>Betoniranje armirano betonskih horizontalnih greda pravougaonog preseka raznih dimenzija betonom MB 30.</t>
  </si>
  <si>
    <t>Izrada oplate armirano betonskih ravnih ploča debljine d=20cm betonom MB 30. Obračun po m² ugrađenog betona sa oplatom.</t>
  </si>
  <si>
    <t>Izrada armature armirano betonskih ravnih ploča debljine d=20cm betonom MB 30. Obračun po m² ugrađenog betona sa oplatom.</t>
  </si>
  <si>
    <t>Malterisanje unutrašnjih zidova produžnim malterom 1:2:6. Obraćum po m².</t>
  </si>
  <si>
    <t>Malterisanje unutrašnjih i plafona produžnim malterom 1:2:6. Obraćum po m².</t>
  </si>
  <si>
    <t>Gletovanje betonskih zidova,stubova,grda i plafonskih površina gletovanje i bojenje disperzivnom bojom.</t>
  </si>
  <si>
    <t>Izrada oplate armirano betonskih ravnih ploča debljine d=25cm betonom MB 30. Obraćum po m³</t>
  </si>
  <si>
    <t>Izrada armature armirano betonskih ravnih ploča debljine d=25cm betonom MB 30. Obraćum po m³</t>
  </si>
  <si>
    <t>Oblaganje podova keramiškim pločicama.    Obraćum po m².</t>
  </si>
  <si>
    <t>Oblaganje zdova keramiškim pločicama.    Obraćum po m².</t>
  </si>
  <si>
    <t>Bojenje zidova,stubova,grda i plafonskih površina gletovanje i bojenje disperzivnom bojom.</t>
  </si>
  <si>
    <r>
      <t xml:space="preserve">Ručno sečenj,ispravljanje,savijanje,postavljanje i vezivanje armature </t>
    </r>
    <r>
      <rPr>
        <sz val="10"/>
        <rFont val="Arial"/>
        <family val="2"/>
      </rPr>
      <t>Ø</t>
    </r>
    <r>
      <rPr>
        <sz val="8.5"/>
        <rFont val="Arial"/>
        <charset val="238"/>
      </rPr>
      <t xml:space="preserve"> 4-12</t>
    </r>
  </si>
  <si>
    <t>Oplata ravnih, stubova bez zuba od dasaka d=24</t>
  </si>
  <si>
    <t>0plara ravnih greda,okvira,stubova-bez zuba od daske 24mm</t>
  </si>
  <si>
    <t>Gipsani radivi na izradi i olaganju pregradni,fasadnih i protiv požarnih zidova,gips-kartonskim poločama na pod konstukciji od pocinkovanih profila,sa slojem termoizolacije. Obračun po m².</t>
  </si>
  <si>
    <t>Gipsani radovi na plafonskim površinama. Izrada spuštenog plafona od gips-kartonskih punih ploča na podkonstrukciji od pocinkovanih profila. Obračun po m².</t>
  </si>
  <si>
    <t>Građevinske norme: 071016/203</t>
  </si>
  <si>
    <t>Oblaganje plafona rigips ploèama - sa rigistil metalnom podkonstruk- cijom od hut profila</t>
  </si>
  <si>
    <t>m³ maltera</t>
  </si>
  <si>
    <t>m2 oplate</t>
  </si>
  <si>
    <t>kg armature</t>
  </si>
  <si>
    <r>
      <t>m</t>
    </r>
    <r>
      <rPr>
        <sz val="10"/>
        <rFont val="Arial"/>
        <family val="2"/>
      </rPr>
      <t>³ ozidanog zida sa serklazima</t>
    </r>
  </si>
  <si>
    <t>Betoniranje armirano betonskih ravnih ploča debljine d=25cm betonom MB 30. Obraćum po m³</t>
  </si>
  <si>
    <t xml:space="preserve">Zidanje zidova d=20 cm  blok opekom u cementnom malteru razmjere 1:3. Sa betoniranjem horizontalnih i vertikalnih serklaža 20*20cm. </t>
  </si>
  <si>
    <t>Oplata serklaža. od dasaka 24 mm. visina serklaža preko 15 cm.</t>
  </si>
  <si>
    <t>601-202A-3/160409</t>
  </si>
  <si>
    <t>m³ nasipa</t>
  </si>
  <si>
    <t>m² razastrtog šljunka</t>
  </si>
  <si>
    <t>m² oplate</t>
  </si>
  <si>
    <t>m³ ugrađenog betona</t>
  </si>
  <si>
    <t>m³ ozidanog zida</t>
  </si>
  <si>
    <t>m² ozidanog zida</t>
  </si>
  <si>
    <t>m² omalterisanog zida</t>
  </si>
  <si>
    <t>m² rigips zida</t>
  </si>
  <si>
    <t>m² spuštenog plafona</t>
  </si>
  <si>
    <t xml:space="preserve">m² </t>
  </si>
  <si>
    <t>m² obloženog zida</t>
  </si>
  <si>
    <t>m² obloženog poda</t>
  </si>
  <si>
    <t>m² ogletovane površine</t>
  </si>
  <si>
    <t>m² obojene površine</t>
  </si>
  <si>
    <r>
      <t xml:space="preserve">m³ </t>
    </r>
    <r>
      <rPr>
        <sz val="10"/>
        <color indexed="10"/>
        <rFont val="Arial"/>
        <family val="2"/>
      </rPr>
      <t>rucno</t>
    </r>
    <r>
      <rPr>
        <sz val="10"/>
        <color indexed="8"/>
        <rFont val="Arial"/>
        <charset val="238"/>
      </rPr>
      <t xml:space="preserve"> iskopane zemlje</t>
    </r>
  </si>
  <si>
    <t>h/jed. Mjere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</si>
</sst>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0.0000"/>
  </numFmts>
  <fonts count="11" x14ac:knownFonts="1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</font>
    <font>
      <b/>
      <i/>
      <sz val="11"/>
      <name val="Arial"/>
      <family val="2"/>
    </font>
    <font>
      <sz val="20"/>
      <name val="Arial"/>
      <family val="2"/>
    </font>
    <font>
      <sz val="10"/>
      <color indexed="8"/>
      <name val="Arial"/>
      <charset val="238"/>
    </font>
    <font>
      <sz val="8.5"/>
      <name val="Arial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sz val="8"/>
      <color indexed="81"/>
      <name val="Tahoma"/>
    </font>
    <font>
      <b/>
      <sz val="8"/>
      <color indexed="81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2" fontId="0" fillId="0" borderId="2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2" fontId="0" fillId="0" borderId="7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2" fontId="0" fillId="0" borderId="3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/>
    <xf numFmtId="0" fontId="0" fillId="2" borderId="0" xfId="0" applyFill="1" applyBorder="1"/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2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wrapText="1"/>
    </xf>
    <xf numFmtId="2" fontId="3" fillId="0" borderId="15" xfId="0" applyNumberFormat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89"/>
  <sheetViews>
    <sheetView tabSelected="1" topLeftCell="D36" zoomScale="85" zoomScaleNormal="100" workbookViewId="0">
      <selection activeCell="M10" sqref="M10"/>
    </sheetView>
  </sheetViews>
  <sheetFormatPr defaultRowHeight="14" x14ac:dyDescent="0.3"/>
  <cols>
    <col min="1" max="1" width="12.7265625" customWidth="1"/>
    <col min="2" max="2" width="7.453125" customWidth="1"/>
    <col min="3" max="3" width="52.7265625" customWidth="1"/>
    <col min="4" max="4" width="12.81640625" style="46" customWidth="1"/>
    <col min="5" max="5" width="21.453125" customWidth="1"/>
    <col min="6" max="6" width="44.7265625" customWidth="1"/>
    <col min="7" max="7" width="17.1796875" customWidth="1"/>
    <col min="8" max="8" width="10.54296875" customWidth="1"/>
    <col min="9" max="9" width="10.81640625" customWidth="1"/>
    <col min="10" max="10" width="12" customWidth="1"/>
    <col min="11" max="11" width="11.26953125" style="36" bestFit="1" customWidth="1"/>
  </cols>
  <sheetData>
    <row r="1" spans="1:44" x14ac:dyDescent="0.3">
      <c r="A1" s="2"/>
      <c r="B1" s="2"/>
      <c r="C1" s="2"/>
      <c r="D1" s="41"/>
      <c r="E1" s="2"/>
      <c r="F1" s="2"/>
      <c r="G1" s="2"/>
      <c r="H1" s="2"/>
      <c r="I1" s="2"/>
      <c r="J1" s="2"/>
      <c r="K1" s="32"/>
      <c r="L1" s="2"/>
    </row>
    <row r="2" spans="1:44" ht="21" customHeight="1" x14ac:dyDescent="0.3">
      <c r="A2" s="2"/>
      <c r="B2" s="2"/>
      <c r="C2" s="49" t="s">
        <v>42</v>
      </c>
      <c r="D2" s="50"/>
      <c r="E2" s="50"/>
      <c r="F2" s="50"/>
      <c r="G2" s="50"/>
      <c r="H2" s="50"/>
      <c r="I2" s="50"/>
      <c r="J2" s="50"/>
      <c r="K2" s="32"/>
      <c r="L2" s="2"/>
    </row>
    <row r="3" spans="1:44" x14ac:dyDescent="0.3">
      <c r="A3" s="2"/>
      <c r="B3" s="2"/>
      <c r="C3" s="2"/>
      <c r="D3" s="41"/>
      <c r="E3" s="2"/>
      <c r="F3" s="2"/>
      <c r="G3" s="2"/>
      <c r="H3" s="2"/>
      <c r="I3" s="2"/>
      <c r="J3" s="2"/>
      <c r="K3" s="32"/>
      <c r="L3" s="2"/>
    </row>
    <row r="4" spans="1:44" ht="12" customHeight="1" thickBot="1" x14ac:dyDescent="0.35">
      <c r="A4" s="2"/>
      <c r="B4" s="5"/>
      <c r="C4" s="2"/>
      <c r="D4" s="41"/>
      <c r="E4" s="2"/>
      <c r="F4" s="2"/>
      <c r="G4" s="2"/>
      <c r="H4" s="2"/>
      <c r="I4" s="2"/>
      <c r="J4" s="2"/>
      <c r="K4" s="32" t="s">
        <v>131</v>
      </c>
      <c r="L4" s="2"/>
    </row>
    <row r="5" spans="1:44" hidden="1" x14ac:dyDescent="0.3">
      <c r="A5" s="2"/>
      <c r="B5" s="5"/>
      <c r="C5" s="2"/>
      <c r="D5" s="41"/>
      <c r="E5" s="2"/>
      <c r="F5" s="2"/>
      <c r="G5" s="2"/>
      <c r="H5" s="2"/>
      <c r="I5" s="2"/>
      <c r="J5" s="2"/>
      <c r="K5" s="32"/>
      <c r="L5" s="2"/>
    </row>
    <row r="6" spans="1:44" hidden="1" x14ac:dyDescent="0.3">
      <c r="A6" s="2"/>
      <c r="B6" s="5"/>
      <c r="C6" s="2"/>
      <c r="D6" s="41"/>
      <c r="E6" s="2"/>
      <c r="F6" s="2"/>
      <c r="G6" s="2"/>
      <c r="H6" s="2"/>
      <c r="I6" s="2"/>
      <c r="J6" s="2"/>
      <c r="K6" s="32"/>
      <c r="L6" s="2"/>
    </row>
    <row r="7" spans="1:44" hidden="1" x14ac:dyDescent="0.3">
      <c r="A7" s="2"/>
      <c r="B7" s="5"/>
      <c r="C7" s="2"/>
      <c r="D7" s="41"/>
      <c r="E7" s="2"/>
      <c r="F7" s="2"/>
      <c r="G7" s="2"/>
      <c r="H7" s="2"/>
      <c r="I7" s="2"/>
      <c r="J7" s="2"/>
      <c r="K7" s="32"/>
      <c r="L7" s="2"/>
    </row>
    <row r="8" spans="1:44" hidden="1" x14ac:dyDescent="0.3">
      <c r="A8" s="2"/>
      <c r="B8" s="5"/>
      <c r="C8" s="2"/>
      <c r="D8" s="41"/>
      <c r="E8" s="2"/>
      <c r="F8" s="2"/>
      <c r="G8" s="2"/>
      <c r="H8" s="2"/>
      <c r="I8" s="2"/>
      <c r="J8" s="2"/>
      <c r="K8" s="32"/>
      <c r="L8" s="2"/>
    </row>
    <row r="9" spans="1:44" ht="37.5" customHeight="1" thickTop="1" thickBot="1" x14ac:dyDescent="0.3">
      <c r="A9" s="2"/>
      <c r="B9" s="28" t="s">
        <v>1</v>
      </c>
      <c r="C9" s="29" t="s">
        <v>0</v>
      </c>
      <c r="D9" s="29" t="s">
        <v>3</v>
      </c>
      <c r="E9" s="29" t="s">
        <v>43</v>
      </c>
      <c r="F9" s="29" t="s">
        <v>44</v>
      </c>
      <c r="G9" s="29" t="s">
        <v>47</v>
      </c>
      <c r="H9" s="29" t="s">
        <v>45</v>
      </c>
      <c r="I9" s="29" t="s">
        <v>4</v>
      </c>
      <c r="J9" s="29" t="s">
        <v>5</v>
      </c>
      <c r="K9" s="30" t="s">
        <v>76</v>
      </c>
      <c r="L9" s="3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ht="39" customHeight="1" thickTop="1" x14ac:dyDescent="0.25">
      <c r="A10" s="2"/>
      <c r="B10" s="19">
        <v>1</v>
      </c>
      <c r="C10" s="12" t="s">
        <v>34</v>
      </c>
      <c r="D10" s="42" t="s">
        <v>8</v>
      </c>
      <c r="E10" s="12" t="s">
        <v>6</v>
      </c>
      <c r="F10" s="12" t="s">
        <v>48</v>
      </c>
      <c r="G10" s="24" t="s">
        <v>130</v>
      </c>
      <c r="H10" s="25">
        <v>2</v>
      </c>
      <c r="I10" s="26">
        <v>0.05</v>
      </c>
      <c r="J10" s="26">
        <f>SUM(H10*I10)</f>
        <v>0.1</v>
      </c>
      <c r="K10" s="27">
        <v>0.1</v>
      </c>
      <c r="L10" s="3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ht="45" customHeight="1" x14ac:dyDescent="0.25">
      <c r="A11" s="2"/>
      <c r="B11" s="17">
        <v>2</v>
      </c>
      <c r="C11" s="7" t="s">
        <v>35</v>
      </c>
      <c r="D11" s="43" t="s">
        <v>8</v>
      </c>
      <c r="E11" s="7" t="s">
        <v>12</v>
      </c>
      <c r="F11" s="7" t="s">
        <v>49</v>
      </c>
      <c r="G11" s="24" t="s">
        <v>130</v>
      </c>
      <c r="H11" s="9">
        <v>3</v>
      </c>
      <c r="I11" s="10">
        <v>1</v>
      </c>
      <c r="J11" s="10">
        <f>SUM(H11*I11)</f>
        <v>3</v>
      </c>
      <c r="K11" s="18">
        <f>SUM(I11*J11)</f>
        <v>3</v>
      </c>
      <c r="L11" s="3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41.25" customHeight="1" x14ac:dyDescent="0.25">
      <c r="A12" s="2"/>
      <c r="B12" s="17">
        <v>3</v>
      </c>
      <c r="C12" s="7" t="s">
        <v>36</v>
      </c>
      <c r="D12" s="43" t="s">
        <v>8</v>
      </c>
      <c r="E12" s="7" t="s">
        <v>27</v>
      </c>
      <c r="F12" s="7" t="s">
        <v>50</v>
      </c>
      <c r="G12" s="8" t="s">
        <v>116</v>
      </c>
      <c r="H12" s="9">
        <v>1</v>
      </c>
      <c r="I12" s="10">
        <v>1</v>
      </c>
      <c r="J12" s="10">
        <f>SUM(H12*I12)</f>
        <v>1</v>
      </c>
      <c r="K12" s="18">
        <f>SUM(I12*J12)</f>
        <v>1</v>
      </c>
      <c r="L12" s="3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41.25" customHeight="1" x14ac:dyDescent="0.25">
      <c r="A13" s="2"/>
      <c r="B13" s="19">
        <v>4</v>
      </c>
      <c r="C13" s="7" t="s">
        <v>37</v>
      </c>
      <c r="D13" s="43" t="s">
        <v>2</v>
      </c>
      <c r="E13" s="7" t="s">
        <v>13</v>
      </c>
      <c r="F13" s="7" t="s">
        <v>51</v>
      </c>
      <c r="G13" s="8" t="s">
        <v>117</v>
      </c>
      <c r="H13" s="9">
        <v>0.42</v>
      </c>
      <c r="I13" s="10">
        <v>1</v>
      </c>
      <c r="J13" s="10">
        <f>SUM(H13*I13)</f>
        <v>0.42</v>
      </c>
      <c r="K13" s="18">
        <f>SUM(I13*J13)</f>
        <v>0.42</v>
      </c>
      <c r="L13" s="3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30.75" customHeight="1" x14ac:dyDescent="0.25">
      <c r="A14" s="2"/>
      <c r="B14" s="17">
        <v>5</v>
      </c>
      <c r="C14" s="7" t="s">
        <v>79</v>
      </c>
      <c r="D14" s="43" t="s">
        <v>8</v>
      </c>
      <c r="E14" s="7" t="s">
        <v>7</v>
      </c>
      <c r="F14" s="7" t="s">
        <v>59</v>
      </c>
      <c r="G14" s="8" t="s">
        <v>110</v>
      </c>
      <c r="H14" s="9">
        <v>4.5600000000000002E-2</v>
      </c>
      <c r="I14" s="10">
        <v>55</v>
      </c>
      <c r="J14" s="10">
        <f t="shared" ref="J14:K30" si="0">SUM(H14*I14)</f>
        <v>2.508</v>
      </c>
      <c r="K14" s="18">
        <v>2.5099999999999998</v>
      </c>
      <c r="L14" s="3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30" customHeight="1" x14ac:dyDescent="0.25">
      <c r="A15" s="2"/>
      <c r="B15" s="17">
        <v>6</v>
      </c>
      <c r="C15" s="7" t="s">
        <v>80</v>
      </c>
      <c r="D15" s="43" t="s">
        <v>8</v>
      </c>
      <c r="E15" s="7" t="s">
        <v>9</v>
      </c>
      <c r="F15" s="7" t="s">
        <v>52</v>
      </c>
      <c r="G15" s="8" t="s">
        <v>118</v>
      </c>
      <c r="H15" s="9">
        <v>1.07</v>
      </c>
      <c r="I15" s="10">
        <v>0.12</v>
      </c>
      <c r="J15" s="10">
        <f t="shared" si="0"/>
        <v>0.12840000000000001</v>
      </c>
      <c r="K15" s="18">
        <v>0.13</v>
      </c>
      <c r="L15" s="3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25.5" customHeight="1" x14ac:dyDescent="0.25">
      <c r="A16" s="2"/>
      <c r="B16" s="19">
        <v>7</v>
      </c>
      <c r="C16" s="12" t="s">
        <v>87</v>
      </c>
      <c r="D16" s="42"/>
      <c r="E16" s="7" t="s">
        <v>11</v>
      </c>
      <c r="F16" s="7" t="s">
        <v>53</v>
      </c>
      <c r="G16" s="8" t="s">
        <v>119</v>
      </c>
      <c r="H16" s="9">
        <v>1.22</v>
      </c>
      <c r="I16" s="10">
        <v>1</v>
      </c>
      <c r="J16" s="10">
        <f t="shared" si="0"/>
        <v>1.22</v>
      </c>
      <c r="K16" s="38">
        <f t="shared" si="0"/>
        <v>1.22</v>
      </c>
      <c r="L16" s="39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ht="39" customHeight="1" x14ac:dyDescent="0.25">
      <c r="A17" s="2"/>
      <c r="B17" s="17">
        <v>8</v>
      </c>
      <c r="C17" s="7" t="s">
        <v>82</v>
      </c>
      <c r="D17" s="43" t="s">
        <v>8</v>
      </c>
      <c r="E17" s="7" t="s">
        <v>14</v>
      </c>
      <c r="F17" s="7" t="s">
        <v>101</v>
      </c>
      <c r="G17" s="8" t="s">
        <v>110</v>
      </c>
      <c r="H17" s="9">
        <v>8.8099999999999998E-2</v>
      </c>
      <c r="I17" s="10">
        <v>75</v>
      </c>
      <c r="J17" s="10">
        <f t="shared" si="0"/>
        <v>6.6074999999999999</v>
      </c>
      <c r="K17" s="18">
        <v>6.61</v>
      </c>
      <c r="L17" s="3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ht="39.75" customHeight="1" x14ac:dyDescent="0.25">
      <c r="A18" s="2"/>
      <c r="B18" s="17">
        <v>9</v>
      </c>
      <c r="C18" s="7" t="s">
        <v>83</v>
      </c>
      <c r="D18" s="43" t="s">
        <v>8</v>
      </c>
      <c r="E18" s="7" t="s">
        <v>15</v>
      </c>
      <c r="F18" s="7" t="s">
        <v>52</v>
      </c>
      <c r="G18" s="8" t="s">
        <v>118</v>
      </c>
      <c r="H18" s="9">
        <v>1.07</v>
      </c>
      <c r="I18" s="10">
        <v>10</v>
      </c>
      <c r="J18" s="10">
        <f t="shared" si="0"/>
        <v>10.700000000000001</v>
      </c>
      <c r="K18" s="18">
        <v>10.7</v>
      </c>
      <c r="L18" s="3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ht="39" customHeight="1" x14ac:dyDescent="0.25">
      <c r="A19" s="2"/>
      <c r="B19" s="19">
        <v>10</v>
      </c>
      <c r="C19" s="12" t="s">
        <v>81</v>
      </c>
      <c r="D19" s="42"/>
      <c r="E19" s="7" t="s">
        <v>16</v>
      </c>
      <c r="F19" s="7" t="s">
        <v>53</v>
      </c>
      <c r="G19" s="8" t="s">
        <v>119</v>
      </c>
      <c r="H19" s="9">
        <v>1.56</v>
      </c>
      <c r="I19" s="10">
        <v>1</v>
      </c>
      <c r="J19" s="10">
        <f t="shared" si="0"/>
        <v>1.56</v>
      </c>
      <c r="K19" s="18">
        <f t="shared" si="0"/>
        <v>1.56</v>
      </c>
      <c r="L19" s="3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ht="30" customHeight="1" x14ac:dyDescent="0.25">
      <c r="A20" s="2"/>
      <c r="B20" s="17">
        <v>11</v>
      </c>
      <c r="C20" s="7" t="s">
        <v>85</v>
      </c>
      <c r="D20" s="43" t="s">
        <v>8</v>
      </c>
      <c r="E20" s="7" t="s">
        <v>14</v>
      </c>
      <c r="F20" s="7" t="s">
        <v>101</v>
      </c>
      <c r="G20" s="8" t="s">
        <v>110</v>
      </c>
      <c r="H20" s="9">
        <v>8.8099999999999998E-2</v>
      </c>
      <c r="I20" s="10">
        <v>75</v>
      </c>
      <c r="J20" s="10">
        <f t="shared" si="0"/>
        <v>6.6074999999999999</v>
      </c>
      <c r="K20" s="18">
        <v>6.61</v>
      </c>
      <c r="L20" s="3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ht="27.75" customHeight="1" x14ac:dyDescent="0.25">
      <c r="A21" s="2"/>
      <c r="B21" s="17">
        <v>12</v>
      </c>
      <c r="C21" s="7" t="s">
        <v>86</v>
      </c>
      <c r="D21" s="43" t="s">
        <v>8</v>
      </c>
      <c r="E21" s="7" t="s">
        <v>17</v>
      </c>
      <c r="F21" s="7" t="s">
        <v>102</v>
      </c>
      <c r="G21" s="8" t="s">
        <v>118</v>
      </c>
      <c r="H21" s="9">
        <v>1.64</v>
      </c>
      <c r="I21" s="10">
        <v>10</v>
      </c>
      <c r="J21" s="10">
        <f t="shared" si="0"/>
        <v>16.399999999999999</v>
      </c>
      <c r="K21" s="18">
        <v>16.399999999999999</v>
      </c>
      <c r="L21" s="3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ht="26.25" customHeight="1" x14ac:dyDescent="0.25">
      <c r="A22" s="2"/>
      <c r="B22" s="19">
        <v>13</v>
      </c>
      <c r="C22" s="12" t="s">
        <v>84</v>
      </c>
      <c r="D22" s="42"/>
      <c r="E22" s="7" t="s">
        <v>16</v>
      </c>
      <c r="F22" s="7" t="s">
        <v>53</v>
      </c>
      <c r="G22" s="8" t="s">
        <v>119</v>
      </c>
      <c r="H22" s="9">
        <v>1.46</v>
      </c>
      <c r="I22" s="10">
        <v>1</v>
      </c>
      <c r="J22" s="10">
        <f t="shared" si="0"/>
        <v>1.46</v>
      </c>
      <c r="K22" s="18">
        <f t="shared" si="0"/>
        <v>1.46</v>
      </c>
      <c r="L22" s="3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ht="32.25" customHeight="1" x14ac:dyDescent="0.25">
      <c r="A23" s="2"/>
      <c r="B23" s="17">
        <v>14</v>
      </c>
      <c r="C23" s="7" t="s">
        <v>88</v>
      </c>
      <c r="D23" s="43" t="s">
        <v>8</v>
      </c>
      <c r="E23" s="7" t="s">
        <v>77</v>
      </c>
      <c r="F23" s="7" t="s">
        <v>103</v>
      </c>
      <c r="G23" s="8" t="s">
        <v>118</v>
      </c>
      <c r="H23" s="9">
        <v>1.44</v>
      </c>
      <c r="I23" s="10">
        <v>6.6559999999999997</v>
      </c>
      <c r="J23" s="10">
        <f t="shared" si="0"/>
        <v>9.5846399999999985</v>
      </c>
      <c r="K23" s="18">
        <v>9.58</v>
      </c>
      <c r="L23" s="3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ht="30" customHeight="1" x14ac:dyDescent="0.25">
      <c r="A24" s="2"/>
      <c r="B24" s="17">
        <v>15</v>
      </c>
      <c r="C24" s="7" t="s">
        <v>89</v>
      </c>
      <c r="D24" s="43" t="s">
        <v>8</v>
      </c>
      <c r="E24" s="7" t="s">
        <v>14</v>
      </c>
      <c r="F24" s="7" t="s">
        <v>101</v>
      </c>
      <c r="G24" s="8" t="s">
        <v>110</v>
      </c>
      <c r="H24" s="9">
        <v>8.8099999999999998E-2</v>
      </c>
      <c r="I24" s="10">
        <v>75</v>
      </c>
      <c r="J24" s="10">
        <f t="shared" si="0"/>
        <v>6.6074999999999999</v>
      </c>
      <c r="K24" s="18">
        <v>6.61</v>
      </c>
      <c r="L24" s="3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ht="26.25" customHeight="1" x14ac:dyDescent="0.25">
      <c r="A25" s="2"/>
      <c r="B25" s="19">
        <v>16</v>
      </c>
      <c r="C25" s="12" t="s">
        <v>90</v>
      </c>
      <c r="D25" s="42"/>
      <c r="E25" s="7" t="s">
        <v>10</v>
      </c>
      <c r="F25" s="7" t="s">
        <v>53</v>
      </c>
      <c r="G25" s="8" t="s">
        <v>119</v>
      </c>
      <c r="H25" s="9">
        <v>1.46</v>
      </c>
      <c r="I25" s="10">
        <v>1</v>
      </c>
      <c r="J25" s="37">
        <f t="shared" si="0"/>
        <v>1.46</v>
      </c>
      <c r="K25" s="38">
        <f t="shared" si="0"/>
        <v>1.46</v>
      </c>
      <c r="L25" s="39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ht="30" customHeight="1" x14ac:dyDescent="0.25">
      <c r="A26" s="2"/>
      <c r="B26" s="17">
        <v>17</v>
      </c>
      <c r="C26" s="7" t="s">
        <v>96</v>
      </c>
      <c r="D26" s="43" t="s">
        <v>8</v>
      </c>
      <c r="E26" s="7" t="s">
        <v>19</v>
      </c>
      <c r="F26" s="7" t="s">
        <v>54</v>
      </c>
      <c r="G26" s="8" t="s">
        <v>118</v>
      </c>
      <c r="H26" s="9">
        <v>1.1599999999999999</v>
      </c>
      <c r="I26" s="10">
        <v>4</v>
      </c>
      <c r="J26" s="10">
        <f t="shared" si="0"/>
        <v>4.6399999999999997</v>
      </c>
      <c r="K26" s="18">
        <v>4.6399999999999997</v>
      </c>
      <c r="L26" s="3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ht="30" customHeight="1" x14ac:dyDescent="0.25">
      <c r="A27" s="2"/>
      <c r="B27" s="17">
        <v>18</v>
      </c>
      <c r="C27" s="7" t="s">
        <v>97</v>
      </c>
      <c r="D27" s="43" t="s">
        <v>8</v>
      </c>
      <c r="E27" s="7" t="s">
        <v>18</v>
      </c>
      <c r="F27" s="7" t="s">
        <v>58</v>
      </c>
      <c r="G27" s="8" t="s">
        <v>110</v>
      </c>
      <c r="H27" s="9">
        <v>4.5600000000000002E-2</v>
      </c>
      <c r="I27" s="10">
        <v>75</v>
      </c>
      <c r="J27" s="10">
        <f t="shared" si="0"/>
        <v>3.42</v>
      </c>
      <c r="K27" s="18">
        <v>3.42</v>
      </c>
      <c r="L27" s="3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ht="30" customHeight="1" x14ac:dyDescent="0.25">
      <c r="A28" s="2"/>
      <c r="B28" s="19">
        <v>19</v>
      </c>
      <c r="C28" s="12" t="s">
        <v>112</v>
      </c>
      <c r="D28" s="42"/>
      <c r="E28" s="7" t="s">
        <v>16</v>
      </c>
      <c r="F28" s="7" t="s">
        <v>53</v>
      </c>
      <c r="G28" s="8" t="s">
        <v>119</v>
      </c>
      <c r="H28" s="9">
        <v>1.46</v>
      </c>
      <c r="I28" s="10">
        <v>1</v>
      </c>
      <c r="J28" s="10">
        <f t="shared" si="0"/>
        <v>1.46</v>
      </c>
      <c r="K28" s="38">
        <f t="shared" si="0"/>
        <v>1.46</v>
      </c>
      <c r="L28" s="40"/>
    </row>
    <row r="29" spans="1:44" ht="39" customHeight="1" x14ac:dyDescent="0.25">
      <c r="A29" s="2"/>
      <c r="B29" s="19">
        <v>20</v>
      </c>
      <c r="C29" s="7" t="s">
        <v>91</v>
      </c>
      <c r="D29" s="43" t="s">
        <v>8</v>
      </c>
      <c r="E29" s="7" t="s">
        <v>19</v>
      </c>
      <c r="F29" s="7" t="s">
        <v>54</v>
      </c>
      <c r="G29" s="8" t="s">
        <v>118</v>
      </c>
      <c r="H29" s="9">
        <v>1.1599999999999999</v>
      </c>
      <c r="I29" s="10">
        <v>5</v>
      </c>
      <c r="J29" s="10">
        <f t="shared" si="0"/>
        <v>5.8</v>
      </c>
      <c r="K29" s="18">
        <v>5.8</v>
      </c>
      <c r="L29" s="2"/>
    </row>
    <row r="30" spans="1:44" ht="39" customHeight="1" x14ac:dyDescent="0.25">
      <c r="A30" s="2"/>
      <c r="B30" s="17">
        <v>21</v>
      </c>
      <c r="C30" s="7" t="s">
        <v>92</v>
      </c>
      <c r="D30" s="43" t="s">
        <v>8</v>
      </c>
      <c r="E30" s="7" t="s">
        <v>18</v>
      </c>
      <c r="F30" s="7" t="s">
        <v>58</v>
      </c>
      <c r="G30" s="8" t="s">
        <v>110</v>
      </c>
      <c r="H30" s="9">
        <v>4.5600000000000002E-2</v>
      </c>
      <c r="I30" s="10">
        <v>75</v>
      </c>
      <c r="J30" s="10">
        <f t="shared" si="0"/>
        <v>3.42</v>
      </c>
      <c r="K30" s="18">
        <v>3.42</v>
      </c>
      <c r="L30" s="2"/>
    </row>
    <row r="31" spans="1:44" ht="30" customHeight="1" x14ac:dyDescent="0.25">
      <c r="A31" s="2"/>
      <c r="B31" s="17">
        <v>22</v>
      </c>
      <c r="C31" s="12" t="s">
        <v>78</v>
      </c>
      <c r="D31" s="42"/>
      <c r="E31" s="7" t="s">
        <v>16</v>
      </c>
      <c r="F31" s="7" t="s">
        <v>53</v>
      </c>
      <c r="G31" s="8" t="s">
        <v>119</v>
      </c>
      <c r="H31" s="9">
        <v>1.46</v>
      </c>
      <c r="I31" s="10">
        <v>1</v>
      </c>
      <c r="J31" s="10">
        <v>0.91</v>
      </c>
      <c r="K31" s="38">
        <v>0.91</v>
      </c>
      <c r="L31" s="40"/>
    </row>
    <row r="32" spans="1:44" ht="27.75" customHeight="1" x14ac:dyDescent="0.25">
      <c r="A32" s="2"/>
      <c r="B32" s="56">
        <v>23</v>
      </c>
      <c r="C32" s="59" t="s">
        <v>113</v>
      </c>
      <c r="D32" s="51" t="s">
        <v>111</v>
      </c>
      <c r="E32" s="7" t="s">
        <v>20</v>
      </c>
      <c r="F32" s="7" t="s">
        <v>60</v>
      </c>
      <c r="G32" s="8" t="s">
        <v>108</v>
      </c>
      <c r="H32" s="9">
        <v>2.6</v>
      </c>
      <c r="I32" s="31">
        <f>0.1*(1-0.09)</f>
        <v>9.1000000000000011E-2</v>
      </c>
      <c r="J32" s="10">
        <f>SUM(H32*I32)</f>
        <v>0.23660000000000003</v>
      </c>
      <c r="K32" s="47">
        <f>SUM(J32:J36)</f>
        <v>6.2245750000000006</v>
      </c>
      <c r="L32" s="2"/>
    </row>
    <row r="33" spans="1:12" ht="27.75" customHeight="1" x14ac:dyDescent="0.25">
      <c r="A33" s="2"/>
      <c r="B33" s="56"/>
      <c r="C33" s="59"/>
      <c r="D33" s="51"/>
      <c r="E33" s="7" t="s">
        <v>21</v>
      </c>
      <c r="F33" s="7" t="s">
        <v>55</v>
      </c>
      <c r="G33" s="8" t="s">
        <v>120</v>
      </c>
      <c r="H33" s="9">
        <v>5.45</v>
      </c>
      <c r="I33" s="31">
        <f>(1-0.09)</f>
        <v>0.91</v>
      </c>
      <c r="J33" s="10">
        <f>SUM(H33*I33)</f>
        <v>4.9595000000000002</v>
      </c>
      <c r="K33" s="47"/>
      <c r="L33" s="2"/>
    </row>
    <row r="34" spans="1:12" ht="27.75" customHeight="1" x14ac:dyDescent="0.25">
      <c r="A34" s="2"/>
      <c r="B34" s="56"/>
      <c r="C34" s="59"/>
      <c r="D34" s="51"/>
      <c r="E34" s="7" t="s">
        <v>115</v>
      </c>
      <c r="F34" s="7" t="s">
        <v>114</v>
      </c>
      <c r="G34" s="8" t="s">
        <v>109</v>
      </c>
      <c r="H34" s="9">
        <v>0.56000000000000005</v>
      </c>
      <c r="I34" s="10">
        <f>6*0.09</f>
        <v>0.54</v>
      </c>
      <c r="J34" s="10">
        <f>SUM(H34*I34)</f>
        <v>0.30240000000000006</v>
      </c>
      <c r="K34" s="47"/>
      <c r="L34" s="2"/>
    </row>
    <row r="35" spans="1:12" ht="27.75" customHeight="1" x14ac:dyDescent="0.25">
      <c r="A35" s="2"/>
      <c r="B35" s="56"/>
      <c r="C35" s="59"/>
      <c r="D35" s="51"/>
      <c r="E35" s="7" t="s">
        <v>14</v>
      </c>
      <c r="F35" s="7" t="s">
        <v>101</v>
      </c>
      <c r="G35" s="8" t="s">
        <v>110</v>
      </c>
      <c r="H35" s="9">
        <v>8.8099999999999998E-2</v>
      </c>
      <c r="I35" s="10">
        <f>75*0.09</f>
        <v>6.75</v>
      </c>
      <c r="J35" s="10">
        <f>SUM(H35*I35)</f>
        <v>0.59467499999999995</v>
      </c>
      <c r="K35" s="47"/>
      <c r="L35" s="2"/>
    </row>
    <row r="36" spans="1:12" ht="27.75" customHeight="1" x14ac:dyDescent="0.25">
      <c r="A36" s="2"/>
      <c r="B36" s="56"/>
      <c r="C36" s="59"/>
      <c r="D36" s="51"/>
      <c r="E36" s="7" t="s">
        <v>10</v>
      </c>
      <c r="F36" s="7" t="s">
        <v>53</v>
      </c>
      <c r="G36" s="8" t="s">
        <v>119</v>
      </c>
      <c r="H36" s="9">
        <v>1.46</v>
      </c>
      <c r="I36" s="4">
        <f>ROUND(9.61/102.63,2)</f>
        <v>0.09</v>
      </c>
      <c r="J36" s="10">
        <f>SUM(H36*I36)</f>
        <v>0.13139999999999999</v>
      </c>
      <c r="K36" s="48"/>
      <c r="L36" s="2"/>
    </row>
    <row r="37" spans="1:12" ht="30" customHeight="1" x14ac:dyDescent="0.25">
      <c r="A37" s="2"/>
      <c r="B37" s="56">
        <v>24</v>
      </c>
      <c r="C37" s="54" t="s">
        <v>38</v>
      </c>
      <c r="D37" s="51" t="s">
        <v>46</v>
      </c>
      <c r="E37" s="7" t="s">
        <v>20</v>
      </c>
      <c r="F37" s="7" t="s">
        <v>56</v>
      </c>
      <c r="G37" s="8" t="s">
        <v>108</v>
      </c>
      <c r="H37" s="9">
        <v>2.6</v>
      </c>
      <c r="I37" s="10">
        <v>0.04</v>
      </c>
      <c r="J37" s="10">
        <f t="shared" ref="J37:J52" si="1">SUM(H37*I37)</f>
        <v>0.10400000000000001</v>
      </c>
      <c r="K37" s="47">
        <f>SUM(J37:J38)</f>
        <v>1.6440000000000001</v>
      </c>
      <c r="L37" s="2"/>
    </row>
    <row r="38" spans="1:12" ht="30" customHeight="1" x14ac:dyDescent="0.25">
      <c r="A38" s="2"/>
      <c r="B38" s="56"/>
      <c r="C38" s="54"/>
      <c r="D38" s="51"/>
      <c r="E38" s="7" t="s">
        <v>22</v>
      </c>
      <c r="F38" s="7" t="s">
        <v>57</v>
      </c>
      <c r="G38" s="8" t="s">
        <v>121</v>
      </c>
      <c r="H38" s="9">
        <v>1.54</v>
      </c>
      <c r="I38" s="31">
        <v>1</v>
      </c>
      <c r="J38" s="31">
        <f t="shared" si="1"/>
        <v>1.54</v>
      </c>
      <c r="K38" s="52"/>
      <c r="L38" s="2"/>
    </row>
    <row r="39" spans="1:12" ht="27" customHeight="1" x14ac:dyDescent="0.25">
      <c r="A39" s="2"/>
      <c r="B39" s="17">
        <v>25</v>
      </c>
      <c r="C39" s="7" t="s">
        <v>93</v>
      </c>
      <c r="D39" s="43" t="s">
        <v>2</v>
      </c>
      <c r="E39" s="11" t="s">
        <v>24</v>
      </c>
      <c r="F39" s="11" t="s">
        <v>62</v>
      </c>
      <c r="G39" s="13" t="s">
        <v>122</v>
      </c>
      <c r="H39" s="14">
        <v>0.91400000000000003</v>
      </c>
      <c r="I39" s="15">
        <v>1</v>
      </c>
      <c r="J39" s="15">
        <f t="shared" si="1"/>
        <v>0.91400000000000003</v>
      </c>
      <c r="K39" s="18">
        <f>SUM(J39:J39)</f>
        <v>0.91400000000000003</v>
      </c>
      <c r="L39" s="2"/>
    </row>
    <row r="40" spans="1:12" ht="27" customHeight="1" x14ac:dyDescent="0.25">
      <c r="A40" s="2"/>
      <c r="B40" s="17">
        <v>26</v>
      </c>
      <c r="C40" s="7" t="s">
        <v>94</v>
      </c>
      <c r="D40" s="43" t="s">
        <v>2</v>
      </c>
      <c r="E40" s="11" t="s">
        <v>23</v>
      </c>
      <c r="F40" s="11" t="s">
        <v>61</v>
      </c>
      <c r="G40" s="13" t="s">
        <v>122</v>
      </c>
      <c r="H40" s="14">
        <v>1.0369999999999999</v>
      </c>
      <c r="I40" s="15">
        <v>1</v>
      </c>
      <c r="J40" s="15">
        <f t="shared" si="1"/>
        <v>1.0369999999999999</v>
      </c>
      <c r="K40" s="18">
        <f>SUM(J40:J40)</f>
        <v>1.0369999999999999</v>
      </c>
      <c r="L40" s="2"/>
    </row>
    <row r="41" spans="1:12" ht="49.5" customHeight="1" x14ac:dyDescent="0.25">
      <c r="A41" s="2"/>
      <c r="B41" s="17">
        <v>27</v>
      </c>
      <c r="C41" s="16" t="s">
        <v>104</v>
      </c>
      <c r="D41" s="43" t="s">
        <v>2</v>
      </c>
      <c r="E41" s="7" t="s">
        <v>32</v>
      </c>
      <c r="F41" s="7" t="s">
        <v>63</v>
      </c>
      <c r="G41" s="8" t="s">
        <v>123</v>
      </c>
      <c r="H41" s="9">
        <v>1.1000000000000001</v>
      </c>
      <c r="I41" s="10">
        <v>1</v>
      </c>
      <c r="J41" s="10">
        <f t="shared" si="1"/>
        <v>1.1000000000000001</v>
      </c>
      <c r="K41" s="18">
        <f>SUM(I41*J41)</f>
        <v>1.1000000000000001</v>
      </c>
      <c r="L41" s="2"/>
    </row>
    <row r="42" spans="1:12" ht="48" customHeight="1" x14ac:dyDescent="0.25">
      <c r="A42" s="2"/>
      <c r="B42" s="17">
        <v>28</v>
      </c>
      <c r="C42" s="16" t="s">
        <v>105</v>
      </c>
      <c r="D42" s="43" t="s">
        <v>2</v>
      </c>
      <c r="E42" s="7" t="s">
        <v>106</v>
      </c>
      <c r="F42" s="7" t="s">
        <v>107</v>
      </c>
      <c r="G42" s="8" t="s">
        <v>124</v>
      </c>
      <c r="H42" s="9">
        <v>1.05</v>
      </c>
      <c r="I42" s="10">
        <v>1</v>
      </c>
      <c r="J42" s="10">
        <f t="shared" si="1"/>
        <v>1.05</v>
      </c>
      <c r="K42" s="18">
        <f>SUM(I42*J42)</f>
        <v>1.05</v>
      </c>
      <c r="L42" s="2"/>
    </row>
    <row r="43" spans="1:12" ht="27" customHeight="1" x14ac:dyDescent="0.25">
      <c r="A43" s="2"/>
      <c r="B43" s="17">
        <v>29</v>
      </c>
      <c r="C43" s="7" t="s">
        <v>99</v>
      </c>
      <c r="D43" s="43" t="s">
        <v>2</v>
      </c>
      <c r="E43" s="7" t="s">
        <v>25</v>
      </c>
      <c r="F43" s="7" t="s">
        <v>64</v>
      </c>
      <c r="G43" s="8" t="s">
        <v>126</v>
      </c>
      <c r="H43" s="9">
        <v>1.26</v>
      </c>
      <c r="I43" s="10">
        <v>1</v>
      </c>
      <c r="J43" s="10">
        <f t="shared" si="1"/>
        <v>1.26</v>
      </c>
      <c r="K43" s="18">
        <f>SUM(I43*J43)</f>
        <v>1.26</v>
      </c>
      <c r="L43" s="2"/>
    </row>
    <row r="44" spans="1:12" ht="27.75" customHeight="1" x14ac:dyDescent="0.25">
      <c r="A44" s="2"/>
      <c r="B44" s="17">
        <v>30</v>
      </c>
      <c r="C44" s="7" t="s">
        <v>98</v>
      </c>
      <c r="D44" s="43" t="s">
        <v>2</v>
      </c>
      <c r="E44" s="7" t="s">
        <v>26</v>
      </c>
      <c r="F44" s="7" t="s">
        <v>65</v>
      </c>
      <c r="G44" s="8" t="s">
        <v>127</v>
      </c>
      <c r="H44" s="9">
        <v>1.55</v>
      </c>
      <c r="I44" s="10">
        <v>1</v>
      </c>
      <c r="J44" s="10">
        <f t="shared" si="1"/>
        <v>1.55</v>
      </c>
      <c r="K44" s="18">
        <f>SUM(I44*J44)</f>
        <v>1.55</v>
      </c>
      <c r="L44" s="2"/>
    </row>
    <row r="45" spans="1:12" ht="38.25" customHeight="1" x14ac:dyDescent="0.25">
      <c r="A45" s="2"/>
      <c r="B45" s="56">
        <v>31</v>
      </c>
      <c r="C45" s="54" t="s">
        <v>39</v>
      </c>
      <c r="D45" s="51" t="s">
        <v>2</v>
      </c>
      <c r="E45" s="7" t="s">
        <v>33</v>
      </c>
      <c r="F45" s="7" t="s">
        <v>66</v>
      </c>
      <c r="G45" s="8" t="s">
        <v>125</v>
      </c>
      <c r="H45" s="9">
        <v>2</v>
      </c>
      <c r="I45" s="10">
        <v>1</v>
      </c>
      <c r="J45" s="10">
        <f t="shared" si="1"/>
        <v>2</v>
      </c>
      <c r="K45" s="47">
        <f>SUM(J45:J46)</f>
        <v>2.258</v>
      </c>
      <c r="L45" s="2"/>
    </row>
    <row r="46" spans="1:12" ht="39" customHeight="1" x14ac:dyDescent="0.25">
      <c r="A46" s="2"/>
      <c r="B46" s="56"/>
      <c r="C46" s="54"/>
      <c r="D46" s="51"/>
      <c r="E46" s="7" t="s">
        <v>40</v>
      </c>
      <c r="F46" s="7" t="s">
        <v>70</v>
      </c>
      <c r="G46" s="8" t="s">
        <v>2</v>
      </c>
      <c r="H46" s="9">
        <v>0.25800000000000001</v>
      </c>
      <c r="I46" s="10">
        <v>1</v>
      </c>
      <c r="J46" s="10">
        <f t="shared" si="1"/>
        <v>0.25800000000000001</v>
      </c>
      <c r="K46" s="47"/>
      <c r="L46" s="2"/>
    </row>
    <row r="47" spans="1:12" ht="39" customHeight="1" x14ac:dyDescent="0.25">
      <c r="A47" s="2"/>
      <c r="B47" s="17">
        <v>32</v>
      </c>
      <c r="C47" s="7" t="s">
        <v>95</v>
      </c>
      <c r="D47" s="43" t="s">
        <v>2</v>
      </c>
      <c r="E47" s="7" t="s">
        <v>68</v>
      </c>
      <c r="F47" s="7" t="s">
        <v>67</v>
      </c>
      <c r="G47" s="8" t="s">
        <v>128</v>
      </c>
      <c r="H47" s="9">
        <v>0.68</v>
      </c>
      <c r="I47" s="10">
        <v>1</v>
      </c>
      <c r="J47" s="10">
        <f t="shared" si="1"/>
        <v>0.68</v>
      </c>
      <c r="K47" s="18">
        <f>SUM(I47*J47)</f>
        <v>0.68</v>
      </c>
      <c r="L47" s="2"/>
    </row>
    <row r="48" spans="1:12" ht="39" customHeight="1" x14ac:dyDescent="0.25">
      <c r="A48" s="2"/>
      <c r="B48" s="17">
        <v>33</v>
      </c>
      <c r="C48" s="7" t="s">
        <v>100</v>
      </c>
      <c r="D48" s="43" t="s">
        <v>2</v>
      </c>
      <c r="E48" s="7" t="s">
        <v>41</v>
      </c>
      <c r="F48" s="7" t="s">
        <v>69</v>
      </c>
      <c r="G48" s="8" t="s">
        <v>129</v>
      </c>
      <c r="H48" s="9">
        <v>3.5000000000000003E-2</v>
      </c>
      <c r="I48" s="10">
        <v>1</v>
      </c>
      <c r="J48" s="10">
        <f t="shared" si="1"/>
        <v>3.5000000000000003E-2</v>
      </c>
      <c r="K48" s="18">
        <f>SUM(I48*J48)</f>
        <v>3.5000000000000003E-2</v>
      </c>
      <c r="L48" s="2"/>
    </row>
    <row r="49" spans="1:12" ht="39" customHeight="1" x14ac:dyDescent="0.25">
      <c r="A49" s="2"/>
      <c r="B49" s="56">
        <v>34</v>
      </c>
      <c r="C49" s="54" t="s">
        <v>30</v>
      </c>
      <c r="D49" s="51" t="s">
        <v>2</v>
      </c>
      <c r="E49" s="7" t="s">
        <v>72</v>
      </c>
      <c r="F49" s="7" t="s">
        <v>71</v>
      </c>
      <c r="G49" s="8" t="s">
        <v>2</v>
      </c>
      <c r="H49" s="9">
        <v>0.04</v>
      </c>
      <c r="I49" s="10">
        <v>1</v>
      </c>
      <c r="J49" s="10">
        <f t="shared" si="1"/>
        <v>0.04</v>
      </c>
      <c r="K49" s="47">
        <f>SUM(J50:J52)</f>
        <v>0.59299999999999997</v>
      </c>
      <c r="L49" s="2"/>
    </row>
    <row r="50" spans="1:12" ht="38.25" customHeight="1" x14ac:dyDescent="0.25">
      <c r="A50" s="2"/>
      <c r="B50" s="56"/>
      <c r="C50" s="54"/>
      <c r="D50" s="51"/>
      <c r="E50" s="7" t="s">
        <v>28</v>
      </c>
      <c r="F50" s="7" t="s">
        <v>73</v>
      </c>
      <c r="G50" s="8" t="s">
        <v>2</v>
      </c>
      <c r="H50" s="9">
        <v>6.5000000000000002E-2</v>
      </c>
      <c r="I50" s="10">
        <v>2</v>
      </c>
      <c r="J50" s="10">
        <f t="shared" si="1"/>
        <v>0.13</v>
      </c>
      <c r="K50" s="52"/>
      <c r="L50" s="2"/>
    </row>
    <row r="51" spans="1:12" ht="39" customHeight="1" x14ac:dyDescent="0.25">
      <c r="A51" s="2"/>
      <c r="B51" s="56"/>
      <c r="C51" s="54"/>
      <c r="D51" s="51"/>
      <c r="E51" s="7" t="s">
        <v>29</v>
      </c>
      <c r="F51" s="7" t="s">
        <v>74</v>
      </c>
      <c r="G51" s="8" t="s">
        <v>2</v>
      </c>
      <c r="H51" s="9">
        <v>7.9000000000000001E-2</v>
      </c>
      <c r="I51" s="10">
        <v>1</v>
      </c>
      <c r="J51" s="10">
        <f t="shared" si="1"/>
        <v>7.9000000000000001E-2</v>
      </c>
      <c r="K51" s="52"/>
      <c r="L51" s="2"/>
    </row>
    <row r="52" spans="1:12" ht="39" customHeight="1" thickBot="1" x14ac:dyDescent="0.3">
      <c r="A52" s="2"/>
      <c r="B52" s="57"/>
      <c r="C52" s="58"/>
      <c r="D52" s="55"/>
      <c r="E52" s="20" t="s">
        <v>31</v>
      </c>
      <c r="F52" s="20" t="s">
        <v>75</v>
      </c>
      <c r="G52" s="21" t="s">
        <v>2</v>
      </c>
      <c r="H52" s="22">
        <v>0.48</v>
      </c>
      <c r="I52" s="23">
        <v>0.8</v>
      </c>
      <c r="J52" s="23">
        <f t="shared" si="1"/>
        <v>0.38400000000000001</v>
      </c>
      <c r="K52" s="53"/>
      <c r="L52" s="2"/>
    </row>
    <row r="53" spans="1:12" ht="14.5" thickTop="1" x14ac:dyDescent="0.25">
      <c r="A53" s="2"/>
      <c r="B53" s="3"/>
      <c r="C53" s="3"/>
      <c r="D53" s="44"/>
      <c r="E53" s="3"/>
      <c r="F53" s="3"/>
      <c r="G53" s="3"/>
      <c r="H53" s="3"/>
      <c r="I53" s="3"/>
      <c r="J53" s="6"/>
      <c r="K53" s="33"/>
      <c r="L53" s="2"/>
    </row>
    <row r="54" spans="1:12" x14ac:dyDescent="0.25">
      <c r="A54" s="2"/>
      <c r="B54" s="3"/>
      <c r="C54" s="3"/>
      <c r="D54" s="44"/>
      <c r="E54" s="3"/>
      <c r="F54" s="3"/>
      <c r="G54" s="3"/>
      <c r="H54" s="3"/>
      <c r="I54" s="3"/>
      <c r="J54" s="3"/>
      <c r="K54" s="34"/>
      <c r="L54" s="2"/>
    </row>
    <row r="55" spans="1:12" x14ac:dyDescent="0.25">
      <c r="B55" s="4"/>
      <c r="C55" s="4"/>
      <c r="D55" s="45"/>
      <c r="E55" s="4"/>
      <c r="F55" s="4"/>
      <c r="G55" s="4"/>
      <c r="H55" s="4"/>
      <c r="I55" s="4"/>
      <c r="J55" s="4"/>
      <c r="K55" s="35"/>
    </row>
    <row r="56" spans="1:12" x14ac:dyDescent="0.25">
      <c r="B56" s="4"/>
      <c r="C56" s="4"/>
      <c r="D56" s="45"/>
      <c r="E56" s="4"/>
      <c r="F56" s="4"/>
      <c r="G56" s="4"/>
      <c r="H56" s="4"/>
      <c r="I56" s="4"/>
      <c r="J56" s="4"/>
      <c r="K56" s="35"/>
    </row>
    <row r="57" spans="1:12" x14ac:dyDescent="0.25">
      <c r="B57" s="4"/>
      <c r="C57" s="4"/>
      <c r="D57" s="45"/>
      <c r="E57" s="4"/>
      <c r="F57" s="4"/>
      <c r="G57" s="4"/>
      <c r="H57" s="4"/>
      <c r="I57" s="4"/>
      <c r="J57" s="4"/>
      <c r="K57" s="35"/>
    </row>
    <row r="58" spans="1:12" x14ac:dyDescent="0.25">
      <c r="B58" s="4"/>
      <c r="C58" s="4"/>
      <c r="D58" s="45"/>
      <c r="E58" s="4"/>
      <c r="F58" s="4"/>
      <c r="G58" s="4"/>
      <c r="H58" s="4"/>
      <c r="I58" s="4"/>
      <c r="J58" s="4"/>
      <c r="K58" s="35"/>
    </row>
    <row r="59" spans="1:12" x14ac:dyDescent="0.25">
      <c r="B59" s="4"/>
      <c r="C59" s="4"/>
      <c r="D59" s="45"/>
      <c r="E59" s="4"/>
      <c r="F59" s="4"/>
      <c r="G59" s="4"/>
      <c r="H59" s="4"/>
      <c r="I59" s="4"/>
      <c r="J59" s="4"/>
      <c r="K59" s="35"/>
    </row>
    <row r="60" spans="1:12" x14ac:dyDescent="0.25">
      <c r="B60" s="4"/>
      <c r="C60" s="4"/>
      <c r="D60" s="45"/>
      <c r="E60" s="4"/>
      <c r="F60" s="4"/>
      <c r="G60" s="4"/>
      <c r="H60" s="4"/>
      <c r="I60" s="4"/>
      <c r="J60" s="4"/>
      <c r="K60" s="35"/>
    </row>
    <row r="61" spans="1:12" x14ac:dyDescent="0.25">
      <c r="B61" s="4"/>
      <c r="C61" s="4"/>
      <c r="D61" s="45"/>
      <c r="E61" s="4"/>
      <c r="F61" s="4"/>
      <c r="G61" s="4"/>
      <c r="H61" s="4"/>
      <c r="I61" s="4"/>
      <c r="J61" s="4"/>
      <c r="K61" s="35"/>
    </row>
    <row r="62" spans="1:12" x14ac:dyDescent="0.25">
      <c r="B62" s="4"/>
      <c r="C62" s="4"/>
      <c r="D62" s="45"/>
      <c r="E62" s="4"/>
      <c r="F62" s="4"/>
      <c r="G62" s="4"/>
      <c r="H62" s="4"/>
      <c r="I62" s="4"/>
      <c r="J62" s="4"/>
      <c r="K62" s="35"/>
    </row>
    <row r="63" spans="1:12" x14ac:dyDescent="0.25">
      <c r="B63" s="4"/>
      <c r="C63" s="4"/>
      <c r="D63" s="45"/>
      <c r="E63" s="4"/>
      <c r="F63" s="4"/>
      <c r="G63" s="4"/>
      <c r="H63" s="4"/>
      <c r="I63" s="4"/>
      <c r="J63" s="4"/>
      <c r="K63" s="35"/>
    </row>
    <row r="64" spans="1:12" x14ac:dyDescent="0.25">
      <c r="B64" s="4"/>
      <c r="C64" s="4"/>
      <c r="D64" s="45"/>
      <c r="E64" s="4"/>
      <c r="F64" s="4"/>
      <c r="G64" s="4"/>
      <c r="H64" s="4"/>
      <c r="I64" s="4"/>
      <c r="J64" s="4"/>
      <c r="K64" s="35"/>
    </row>
    <row r="65" spans="2:11" x14ac:dyDescent="0.25">
      <c r="B65" s="4"/>
      <c r="C65" s="4"/>
      <c r="D65" s="45"/>
      <c r="E65" s="4"/>
      <c r="F65" s="4"/>
      <c r="G65" s="4"/>
      <c r="H65" s="4"/>
      <c r="I65" s="4"/>
      <c r="J65" s="4"/>
      <c r="K65" s="35"/>
    </row>
    <row r="66" spans="2:11" x14ac:dyDescent="0.25">
      <c r="B66" s="4"/>
      <c r="C66" s="4"/>
      <c r="D66" s="45"/>
      <c r="E66" s="4"/>
      <c r="F66" s="4"/>
      <c r="G66" s="4"/>
      <c r="H66" s="4"/>
      <c r="I66" s="4"/>
      <c r="J66" s="4"/>
      <c r="K66" s="35"/>
    </row>
    <row r="67" spans="2:11" x14ac:dyDescent="0.25">
      <c r="B67" s="4"/>
      <c r="C67" s="4"/>
      <c r="D67" s="45"/>
      <c r="E67" s="4"/>
      <c r="F67" s="4"/>
      <c r="G67" s="4"/>
      <c r="H67" s="4"/>
      <c r="I67" s="4"/>
      <c r="J67" s="4"/>
      <c r="K67" s="35"/>
    </row>
    <row r="68" spans="2:11" x14ac:dyDescent="0.25">
      <c r="B68" s="4"/>
      <c r="C68" s="4"/>
      <c r="D68" s="45"/>
      <c r="E68" s="4"/>
      <c r="F68" s="4"/>
      <c r="G68" s="4"/>
      <c r="H68" s="4"/>
      <c r="I68" s="4"/>
      <c r="J68" s="4"/>
      <c r="K68" s="35"/>
    </row>
    <row r="69" spans="2:11" x14ac:dyDescent="0.25">
      <c r="B69" s="4"/>
      <c r="C69" s="4"/>
      <c r="D69" s="45"/>
      <c r="E69" s="4"/>
      <c r="F69" s="4"/>
      <c r="G69" s="4"/>
      <c r="H69" s="4"/>
      <c r="I69" s="4"/>
      <c r="J69" s="4"/>
      <c r="K69" s="35"/>
    </row>
    <row r="70" spans="2:11" x14ac:dyDescent="0.25">
      <c r="B70" s="4"/>
      <c r="C70" s="4"/>
      <c r="D70" s="45"/>
      <c r="E70" s="4"/>
      <c r="F70" s="4"/>
      <c r="G70" s="4"/>
      <c r="H70" s="4"/>
      <c r="I70" s="4"/>
      <c r="J70" s="4"/>
      <c r="K70" s="35"/>
    </row>
    <row r="71" spans="2:11" x14ac:dyDescent="0.25">
      <c r="B71" s="4"/>
      <c r="C71" s="4"/>
      <c r="D71" s="45"/>
      <c r="E71" s="4"/>
      <c r="F71" s="4"/>
      <c r="G71" s="4"/>
      <c r="H71" s="4"/>
      <c r="I71" s="4"/>
      <c r="J71" s="4"/>
      <c r="K71" s="35"/>
    </row>
    <row r="72" spans="2:11" x14ac:dyDescent="0.25">
      <c r="B72" s="4"/>
      <c r="C72" s="4"/>
      <c r="D72" s="45"/>
      <c r="E72" s="4"/>
      <c r="F72" s="4"/>
      <c r="G72" s="4"/>
      <c r="H72" s="4"/>
      <c r="I72" s="4"/>
      <c r="J72" s="4"/>
      <c r="K72" s="35"/>
    </row>
    <row r="73" spans="2:11" x14ac:dyDescent="0.25">
      <c r="B73" s="4"/>
      <c r="C73" s="4"/>
      <c r="D73" s="45"/>
      <c r="E73" s="4"/>
      <c r="F73" s="4"/>
      <c r="G73" s="4"/>
      <c r="H73" s="4"/>
      <c r="I73" s="4"/>
      <c r="J73" s="4"/>
      <c r="K73" s="35"/>
    </row>
    <row r="74" spans="2:11" x14ac:dyDescent="0.25">
      <c r="B74" s="4"/>
      <c r="C74" s="4"/>
      <c r="D74" s="45"/>
      <c r="E74" s="4"/>
      <c r="F74" s="4"/>
      <c r="G74" s="4"/>
      <c r="H74" s="4"/>
      <c r="I74" s="4"/>
      <c r="J74" s="4"/>
      <c r="K74" s="35"/>
    </row>
    <row r="75" spans="2:11" x14ac:dyDescent="0.25">
      <c r="B75" s="4"/>
      <c r="C75" s="4"/>
      <c r="D75" s="45"/>
      <c r="E75" s="4"/>
      <c r="F75" s="4"/>
      <c r="G75" s="4"/>
      <c r="H75" s="4"/>
      <c r="I75" s="4"/>
      <c r="J75" s="4"/>
      <c r="K75" s="35"/>
    </row>
    <row r="76" spans="2:11" x14ac:dyDescent="0.25">
      <c r="B76" s="4"/>
      <c r="C76" s="4"/>
      <c r="D76" s="45"/>
      <c r="E76" s="4"/>
      <c r="F76" s="4"/>
      <c r="G76" s="4"/>
      <c r="H76" s="4"/>
      <c r="I76" s="4"/>
      <c r="J76" s="4"/>
      <c r="K76" s="35"/>
    </row>
    <row r="77" spans="2:11" x14ac:dyDescent="0.25">
      <c r="B77" s="4"/>
      <c r="C77" s="4"/>
      <c r="D77" s="45"/>
      <c r="E77" s="4"/>
      <c r="F77" s="4"/>
      <c r="G77" s="4"/>
      <c r="H77" s="4"/>
      <c r="I77" s="4"/>
      <c r="J77" s="4"/>
      <c r="K77" s="35"/>
    </row>
    <row r="78" spans="2:11" x14ac:dyDescent="0.25">
      <c r="B78" s="4"/>
      <c r="C78" s="4"/>
      <c r="D78" s="45"/>
      <c r="E78" s="4"/>
      <c r="F78" s="4"/>
      <c r="G78" s="4"/>
      <c r="H78" s="4"/>
      <c r="I78" s="4"/>
      <c r="J78" s="4"/>
      <c r="K78" s="35"/>
    </row>
    <row r="79" spans="2:11" x14ac:dyDescent="0.25">
      <c r="B79" s="4"/>
      <c r="C79" s="4"/>
      <c r="D79" s="45"/>
      <c r="E79" s="4"/>
      <c r="F79" s="4"/>
      <c r="G79" s="4"/>
      <c r="H79" s="4"/>
      <c r="I79" s="4"/>
      <c r="J79" s="4"/>
      <c r="K79" s="35"/>
    </row>
    <row r="80" spans="2:11" x14ac:dyDescent="0.25">
      <c r="B80" s="4"/>
      <c r="C80" s="4"/>
      <c r="D80" s="45"/>
      <c r="E80" s="4"/>
      <c r="F80" s="4"/>
      <c r="G80" s="4"/>
      <c r="H80" s="4"/>
      <c r="I80" s="4"/>
      <c r="J80" s="4"/>
      <c r="K80" s="35"/>
    </row>
    <row r="81" spans="2:11" x14ac:dyDescent="0.25">
      <c r="B81" s="4"/>
      <c r="C81" s="4"/>
      <c r="D81" s="45"/>
      <c r="E81" s="4"/>
      <c r="F81" s="4"/>
      <c r="G81" s="4"/>
      <c r="H81" s="4"/>
      <c r="I81" s="4"/>
      <c r="J81" s="4"/>
      <c r="K81" s="35"/>
    </row>
    <row r="82" spans="2:11" x14ac:dyDescent="0.25">
      <c r="B82" s="4"/>
      <c r="C82" s="4"/>
      <c r="D82" s="45"/>
      <c r="E82" s="4"/>
      <c r="F82" s="4"/>
      <c r="G82" s="4"/>
      <c r="H82" s="4"/>
      <c r="I82" s="4"/>
      <c r="J82" s="4"/>
      <c r="K82" s="35"/>
    </row>
    <row r="83" spans="2:11" x14ac:dyDescent="0.25">
      <c r="B83" s="4"/>
      <c r="C83" s="4"/>
      <c r="D83" s="45"/>
      <c r="E83" s="4"/>
      <c r="F83" s="4"/>
      <c r="G83" s="4"/>
      <c r="H83" s="4"/>
      <c r="I83" s="4"/>
      <c r="J83" s="4"/>
      <c r="K83" s="35"/>
    </row>
    <row r="84" spans="2:11" x14ac:dyDescent="0.25">
      <c r="B84" s="4"/>
      <c r="C84" s="4"/>
      <c r="D84" s="45"/>
      <c r="E84" s="4"/>
      <c r="F84" s="4"/>
      <c r="G84" s="4"/>
      <c r="H84" s="4"/>
      <c r="I84" s="4"/>
      <c r="J84" s="4"/>
      <c r="K84" s="35"/>
    </row>
    <row r="85" spans="2:11" x14ac:dyDescent="0.25">
      <c r="B85" s="4"/>
      <c r="C85" s="4"/>
      <c r="D85" s="45"/>
      <c r="E85" s="4"/>
      <c r="F85" s="4"/>
      <c r="G85" s="4"/>
      <c r="H85" s="4"/>
      <c r="I85" s="4"/>
      <c r="J85" s="4"/>
      <c r="K85" s="35"/>
    </row>
    <row r="86" spans="2:11" x14ac:dyDescent="0.25">
      <c r="B86" s="4"/>
      <c r="C86" s="4"/>
      <c r="D86" s="45"/>
      <c r="E86" s="4"/>
      <c r="F86" s="4"/>
      <c r="G86" s="4"/>
      <c r="H86" s="4"/>
      <c r="I86" s="4"/>
      <c r="J86" s="4"/>
      <c r="K86" s="35"/>
    </row>
    <row r="87" spans="2:11" x14ac:dyDescent="0.25">
      <c r="B87" s="4"/>
      <c r="C87" s="4"/>
      <c r="D87" s="45"/>
      <c r="E87" s="4"/>
      <c r="F87" s="4"/>
      <c r="G87" s="4"/>
      <c r="H87" s="4"/>
      <c r="I87" s="4"/>
      <c r="J87" s="4"/>
      <c r="K87" s="35"/>
    </row>
    <row r="88" spans="2:11" x14ac:dyDescent="0.25">
      <c r="B88" s="4"/>
      <c r="C88" s="4"/>
      <c r="D88" s="45"/>
      <c r="E88" s="4"/>
      <c r="F88" s="4"/>
      <c r="G88" s="4"/>
      <c r="H88" s="4"/>
      <c r="I88" s="4"/>
      <c r="J88" s="4"/>
      <c r="K88" s="35"/>
    </row>
    <row r="89" spans="2:11" x14ac:dyDescent="0.25">
      <c r="B89" s="4"/>
      <c r="C89" s="4"/>
      <c r="D89" s="45"/>
      <c r="E89" s="4"/>
      <c r="F89" s="4"/>
      <c r="G89" s="4"/>
      <c r="H89" s="4"/>
      <c r="I89" s="4"/>
      <c r="J89" s="4"/>
      <c r="K89" s="35"/>
    </row>
  </sheetData>
  <mergeCells count="17">
    <mergeCell ref="C37:C38"/>
    <mergeCell ref="B49:B52"/>
    <mergeCell ref="C49:C52"/>
    <mergeCell ref="B32:B36"/>
    <mergeCell ref="C32:C36"/>
    <mergeCell ref="B45:B46"/>
    <mergeCell ref="B37:B38"/>
    <mergeCell ref="K32:K36"/>
    <mergeCell ref="C2:J2"/>
    <mergeCell ref="D32:D36"/>
    <mergeCell ref="K49:K52"/>
    <mergeCell ref="K37:K38"/>
    <mergeCell ref="C45:C46"/>
    <mergeCell ref="D49:D52"/>
    <mergeCell ref="D37:D38"/>
    <mergeCell ref="D45:D46"/>
    <mergeCell ref="K45:K46"/>
  </mergeCells>
  <phoneticPr fontId="1" type="noConversion"/>
  <pageMargins left="7.0000000000000007E-2" right="0.11" top="1.31" bottom="0.43" header="0.25" footer="0.19"/>
  <pageSetup paperSize="8" scale="65" orientation="portrait" horizontalDpi="36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:J41"/>
    </sheetView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sneza</cp:lastModifiedBy>
  <cp:lastPrinted>2010-06-23T18:12:21Z</cp:lastPrinted>
  <dcterms:created xsi:type="dcterms:W3CDTF">2010-06-15T15:55:47Z</dcterms:created>
  <dcterms:modified xsi:type="dcterms:W3CDTF">2021-02-13T22:01:04Z</dcterms:modified>
</cp:coreProperties>
</file>