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0-podaci\000-NASTAVA\00-Nastava 2020-21\05-GRS- Planiranje i organizovanje\02-predavanja\02-Vjezbe\"/>
    </mc:Choice>
  </mc:AlternateContent>
  <bookViews>
    <workbookView xWindow="-20" yWindow="-20" windowWidth="11960" windowHeight="4430" tabRatio="777" activeTab="2"/>
  </bookViews>
  <sheets>
    <sheet name="normalno i usiljeno TA" sheetId="1" r:id="rId1"/>
    <sheet name="GRAY-KIDDOV POSTUPAK NIVELACIJE" sheetId="3" r:id="rId2"/>
    <sheet name="optimizacija troskova" sheetId="2" r:id="rId3"/>
  </sheets>
  <definedNames>
    <definedName name="_xlnm.Print_Area" localSheetId="2">'optimizacija troskova'!$A$1:$AP$28</definedName>
  </definedNames>
  <calcPr calcId="162913"/>
</workbook>
</file>

<file path=xl/calcChain.xml><?xml version="1.0" encoding="utf-8"?>
<calcChain xmlns="http://schemas.openxmlformats.org/spreadsheetml/2006/main">
  <c r="E48" i="3" l="1"/>
  <c r="F48" i="3"/>
  <c r="G48" i="3"/>
  <c r="H48" i="3"/>
  <c r="I48" i="3"/>
  <c r="J48" i="3"/>
  <c r="K48" i="3"/>
  <c r="L48" i="3"/>
  <c r="M48" i="3"/>
  <c r="N48" i="3"/>
  <c r="O48" i="3"/>
  <c r="P48" i="3"/>
  <c r="Q48" i="3"/>
  <c r="D13" i="3"/>
  <c r="D9" i="3"/>
  <c r="D17" i="3"/>
  <c r="D21" i="3"/>
  <c r="D25" i="3"/>
  <c r="D29" i="3"/>
  <c r="D33" i="3"/>
  <c r="D37" i="3"/>
  <c r="D41" i="3"/>
  <c r="D5" i="3"/>
  <c r="D42" i="3" s="1"/>
  <c r="E7" i="2"/>
  <c r="E15" i="2" s="1"/>
  <c r="E8" i="2"/>
  <c r="E9" i="2"/>
  <c r="E10" i="2"/>
  <c r="E11" i="2"/>
  <c r="E12" i="2"/>
  <c r="E13" i="2"/>
  <c r="E14" i="2"/>
  <c r="J15" i="2"/>
  <c r="J17" i="2"/>
  <c r="M17" i="2" s="1"/>
  <c r="M15" i="2"/>
  <c r="S15" i="2"/>
  <c r="Q12" i="2"/>
  <c r="N11" i="2"/>
  <c r="AN25" i="2"/>
  <c r="AO24" i="2"/>
  <c r="AN24" i="2"/>
  <c r="AK24" i="2"/>
  <c r="AL24" i="2" s="1"/>
  <c r="AK25" i="2"/>
  <c r="Y24" i="2"/>
  <c r="AE24" i="2"/>
  <c r="AF24" i="2" s="1"/>
  <c r="AG24" i="2" s="1"/>
  <c r="AE25" i="2"/>
  <c r="AH24" i="2"/>
  <c r="AH25" i="2"/>
  <c r="AI24" i="2" s="1"/>
  <c r="AN23" i="2"/>
  <c r="AN22" i="2"/>
  <c r="AO22" i="2"/>
  <c r="AK22" i="2"/>
  <c r="AL22" i="2" s="1"/>
  <c r="AK23" i="2"/>
  <c r="Y22" i="2"/>
  <c r="AD22" i="2" s="1"/>
  <c r="AE22" i="2"/>
  <c r="AE23" i="2"/>
  <c r="AF22" i="2" s="1"/>
  <c r="AH22" i="2"/>
  <c r="AI22" i="2" s="1"/>
  <c r="AH23" i="2"/>
  <c r="AN21" i="2"/>
  <c r="AN20" i="2"/>
  <c r="AN19" i="2"/>
  <c r="AO19" i="2" s="1"/>
  <c r="AK19" i="2"/>
  <c r="AL19" i="2" s="1"/>
  <c r="AK20" i="2"/>
  <c r="AK21" i="2"/>
  <c r="Y19" i="2"/>
  <c r="AG19" i="2" s="1"/>
  <c r="AJ19" i="2" s="1"/>
  <c r="AM19" i="2" s="1"/>
  <c r="AP19" i="2" s="1"/>
  <c r="AE19" i="2"/>
  <c r="AF19" i="2"/>
  <c r="AE20" i="2"/>
  <c r="AE21" i="2"/>
  <c r="AH19" i="2"/>
  <c r="AH20" i="2"/>
  <c r="AH21" i="2"/>
  <c r="AI19" i="2"/>
  <c r="AN18" i="2"/>
  <c r="AN17" i="2"/>
  <c r="AN16" i="2"/>
  <c r="AO16" i="2" s="1"/>
  <c r="AK16" i="2"/>
  <c r="AK17" i="2"/>
  <c r="AK18" i="2"/>
  <c r="AL16" i="2" s="1"/>
  <c r="Y16" i="2"/>
  <c r="AG16" i="2" s="1"/>
  <c r="AJ16" i="2" s="1"/>
  <c r="AM16" i="2" s="1"/>
  <c r="AP16" i="2" s="1"/>
  <c r="AE16" i="2"/>
  <c r="AE17" i="2"/>
  <c r="AF16" i="2" s="1"/>
  <c r="AE18" i="2"/>
  <c r="AH16" i="2"/>
  <c r="AH17" i="2"/>
  <c r="AI16" i="2" s="1"/>
  <c r="AH18" i="2"/>
  <c r="AN15" i="2"/>
  <c r="AN14" i="2"/>
  <c r="AO13" i="2"/>
  <c r="AK13" i="2"/>
  <c r="AL13" i="2" s="1"/>
  <c r="AK14" i="2"/>
  <c r="AK15" i="2"/>
  <c r="Y13" i="2"/>
  <c r="AE13" i="2"/>
  <c r="AF13" i="2" s="1"/>
  <c r="AG13" i="2" s="1"/>
  <c r="AJ13" i="2" s="1"/>
  <c r="AM13" i="2" s="1"/>
  <c r="AP13" i="2" s="1"/>
  <c r="AE14" i="2"/>
  <c r="AE15" i="2"/>
  <c r="AH13" i="2"/>
  <c r="AH14" i="2"/>
  <c r="AI13" i="2" s="1"/>
  <c r="AH15" i="2"/>
  <c r="AN12" i="2"/>
  <c r="AN11" i="2"/>
  <c r="AO10" i="2"/>
  <c r="AK10" i="2"/>
  <c r="AL10" i="2" s="1"/>
  <c r="AK11" i="2"/>
  <c r="AK12" i="2"/>
  <c r="Y10" i="2"/>
  <c r="AE10" i="2"/>
  <c r="AE11" i="2"/>
  <c r="AE12" i="2"/>
  <c r="AF10" i="2"/>
  <c r="AG10" i="2" s="1"/>
  <c r="AH10" i="2"/>
  <c r="AH11" i="2"/>
  <c r="AH12" i="2"/>
  <c r="AI10" i="2" s="1"/>
  <c r="AH27" i="2" s="1"/>
  <c r="AN9" i="2"/>
  <c r="AN8" i="2"/>
  <c r="AO7" i="2"/>
  <c r="AK7" i="2"/>
  <c r="AK8" i="2"/>
  <c r="AL7" i="2" s="1"/>
  <c r="AK9" i="2"/>
  <c r="Y7" i="2"/>
  <c r="AD7" i="2" s="1"/>
  <c r="AE7" i="2"/>
  <c r="AE8" i="2"/>
  <c r="AF7" i="2" s="1"/>
  <c r="AE9" i="2"/>
  <c r="AH7" i="2"/>
  <c r="AH8" i="2"/>
  <c r="AH9" i="2"/>
  <c r="AI7" i="2"/>
  <c r="AC24" i="2"/>
  <c r="AD24" i="2"/>
  <c r="AC22" i="2"/>
  <c r="AC10" i="2"/>
  <c r="AD10" i="2"/>
  <c r="AC13" i="2"/>
  <c r="AC16" i="2"/>
  <c r="AC19" i="2"/>
  <c r="AD19" i="2"/>
  <c r="AC7" i="2"/>
  <c r="T8" i="2"/>
  <c r="T9" i="2"/>
  <c r="T10" i="2"/>
  <c r="T13" i="2"/>
  <c r="S8" i="2"/>
  <c r="S9" i="2"/>
  <c r="S10" i="2"/>
  <c r="S11" i="2"/>
  <c r="S12" i="2"/>
  <c r="S13" i="2"/>
  <c r="S14" i="2"/>
  <c r="S7" i="2"/>
  <c r="J18" i="2"/>
  <c r="G15" i="2"/>
  <c r="I7" i="2"/>
  <c r="I8" i="2"/>
  <c r="I9" i="2"/>
  <c r="I10" i="2"/>
  <c r="I11" i="2"/>
  <c r="I12" i="2"/>
  <c r="I13" i="2"/>
  <c r="I14" i="2"/>
  <c r="D7" i="2"/>
  <c r="D8" i="2"/>
  <c r="D9" i="2"/>
  <c r="D10" i="2"/>
  <c r="D11" i="2"/>
  <c r="D12" i="2"/>
  <c r="D13" i="2"/>
  <c r="D14" i="2"/>
  <c r="A7" i="2"/>
  <c r="A8" i="2"/>
  <c r="A9" i="2"/>
  <c r="A10" i="2"/>
  <c r="A11" i="2"/>
  <c r="A12" i="2"/>
  <c r="A13" i="2"/>
  <c r="A14" i="2"/>
  <c r="H9" i="1"/>
  <c r="G11" i="2" s="1"/>
  <c r="I9" i="1"/>
  <c r="H5" i="1"/>
  <c r="G7" i="2"/>
  <c r="I5" i="1"/>
  <c r="J5" i="1" s="1"/>
  <c r="H7" i="2" s="1"/>
  <c r="R7" i="2" s="1"/>
  <c r="H10" i="1"/>
  <c r="I10" i="1"/>
  <c r="J10" i="1"/>
  <c r="H12" i="2" s="1"/>
  <c r="R12" i="2" s="1"/>
  <c r="T12" i="2" s="1"/>
  <c r="H11" i="1"/>
  <c r="J11" i="1" s="1"/>
  <c r="H13" i="2" s="1"/>
  <c r="I11" i="1"/>
  <c r="H12" i="1"/>
  <c r="G14" i="2" s="1"/>
  <c r="K14" i="2" s="1"/>
  <c r="J12" i="1"/>
  <c r="H14" i="2" s="1"/>
  <c r="L14" i="2" s="1"/>
  <c r="I12" i="1"/>
  <c r="H6" i="1"/>
  <c r="G8" i="2"/>
  <c r="J6" i="1"/>
  <c r="H8" i="2"/>
  <c r="H8" i="1"/>
  <c r="J8" i="1" s="1"/>
  <c r="H10" i="2" s="1"/>
  <c r="H7" i="1"/>
  <c r="G9" i="2" s="1"/>
  <c r="G12" i="2"/>
  <c r="I7" i="1"/>
  <c r="I6" i="1"/>
  <c r="I8" i="1"/>
  <c r="D13" i="1"/>
  <c r="G13" i="1"/>
  <c r="J7" i="1"/>
  <c r="H9" i="2"/>
  <c r="AD13" i="2"/>
  <c r="AJ24" i="2" l="1"/>
  <c r="AM24" i="2" s="1"/>
  <c r="AP24" i="2" s="1"/>
  <c r="T7" i="2"/>
  <c r="R15" i="2"/>
  <c r="T14" i="2"/>
  <c r="L15" i="2"/>
  <c r="L17" i="2" s="1"/>
  <c r="AJ10" i="2"/>
  <c r="AM10" i="2" s="1"/>
  <c r="AP10" i="2" s="1"/>
  <c r="AG7" i="2"/>
  <c r="AJ7" i="2" s="1"/>
  <c r="AM7" i="2" s="1"/>
  <c r="AP7" i="2" s="1"/>
  <c r="AE27" i="2"/>
  <c r="M18" i="2"/>
  <c r="P17" i="2"/>
  <c r="AD16" i="2"/>
  <c r="AG22" i="2"/>
  <c r="AJ22" i="2" s="1"/>
  <c r="AM22" i="2" s="1"/>
  <c r="AP22" i="2" s="1"/>
  <c r="G13" i="2"/>
  <c r="G10" i="2"/>
  <c r="J9" i="1"/>
  <c r="H11" i="2" s="1"/>
  <c r="O11" i="2" s="1"/>
  <c r="I13" i="1"/>
  <c r="J13" i="1" s="1"/>
  <c r="O17" i="2" l="1"/>
  <c r="S17" i="2"/>
  <c r="P18" i="2"/>
  <c r="S18" i="2" s="1"/>
  <c r="L18" i="2"/>
  <c r="T15" i="2"/>
  <c r="T17" i="2" s="1"/>
  <c r="O15" i="2"/>
  <c r="T11" i="2"/>
  <c r="R17" i="2" l="1"/>
  <c r="R18" i="2" s="1"/>
  <c r="T18" i="2" s="1"/>
  <c r="O18" i="2"/>
</calcChain>
</file>

<file path=xl/sharedStrings.xml><?xml version="1.0" encoding="utf-8"?>
<sst xmlns="http://schemas.openxmlformats.org/spreadsheetml/2006/main" count="280" uniqueCount="130">
  <si>
    <t>TAn</t>
  </si>
  <si>
    <t>PA</t>
  </si>
  <si>
    <t>TAu</t>
  </si>
  <si>
    <t>mogucnost skracena</t>
  </si>
  <si>
    <t>TAn-TAu</t>
  </si>
  <si>
    <t>razlika usiljenih i normalnih troskova</t>
  </si>
  <si>
    <t>Cpr(u)-Cpr(n)</t>
  </si>
  <si>
    <t>Prirast troskova po jedinici skacenja</t>
  </si>
  <si>
    <t>Cpr(u)-Cpr(n)/TAn-TAu</t>
  </si>
  <si>
    <t>Trajanje aktivnosti</t>
  </si>
  <si>
    <t>normalno</t>
  </si>
  <si>
    <t>usiljeno</t>
  </si>
  <si>
    <t>Promjenljivi troskovi</t>
  </si>
  <si>
    <t xml:space="preserve"> Cpr(n)</t>
  </si>
  <si>
    <t>Cpr(u)</t>
  </si>
  <si>
    <t xml:space="preserve">Promjenljivi troskovi </t>
  </si>
  <si>
    <t>Redosled prirasta troskova</t>
  </si>
  <si>
    <t>Prethodne aktivnosti</t>
  </si>
  <si>
    <t>Aktivnost</t>
  </si>
  <si>
    <t>kritican put</t>
  </si>
  <si>
    <t>B</t>
  </si>
  <si>
    <t>C</t>
  </si>
  <si>
    <t>D</t>
  </si>
  <si>
    <t>E</t>
  </si>
  <si>
    <t>F</t>
  </si>
  <si>
    <t>G</t>
  </si>
  <si>
    <t>H</t>
  </si>
  <si>
    <t>I</t>
  </si>
  <si>
    <t>J</t>
  </si>
  <si>
    <t>A</t>
  </si>
  <si>
    <t>/</t>
  </si>
  <si>
    <t>*</t>
  </si>
  <si>
    <t>8=3-6</t>
  </si>
  <si>
    <t>POSTUPAK OPTIMIZACIJE- SKRACENJE TRAJANJA PROJEKTA UZ MINIMALNO POVECANJE TROSKOVA</t>
  </si>
  <si>
    <t>dogadjaj</t>
  </si>
  <si>
    <t>i</t>
  </si>
  <si>
    <t>j</t>
  </si>
  <si>
    <t>Cpr(u)-Cpr(n)/ TAn-TAu</t>
  </si>
  <si>
    <t>UKUPNO</t>
  </si>
  <si>
    <t>Skracenje</t>
  </si>
  <si>
    <t>povecanje troskova</t>
  </si>
  <si>
    <t>I korak</t>
  </si>
  <si>
    <t>Oznaka puta</t>
  </si>
  <si>
    <t>duzina puta</t>
  </si>
  <si>
    <t>skracenje po aktivnostima</t>
  </si>
  <si>
    <t>mogucnost skracenja puta</t>
  </si>
  <si>
    <t>duzina puta posljie skracenja</t>
  </si>
  <si>
    <t>skracenje</t>
  </si>
  <si>
    <t>AKTIVNOST</t>
  </si>
  <si>
    <t>SKRACENJE</t>
  </si>
  <si>
    <t>OSTAJE</t>
  </si>
  <si>
    <t>POSTUPAK OBRACUNA</t>
  </si>
  <si>
    <t>NAKON KOREKCIJE</t>
  </si>
  <si>
    <t>REZULTAT %</t>
  </si>
  <si>
    <t>(4-9)</t>
  </si>
  <si>
    <t>(5+10)</t>
  </si>
  <si>
    <t>II korak</t>
  </si>
  <si>
    <t>(9-11)</t>
  </si>
  <si>
    <t>(10+12)</t>
  </si>
  <si>
    <t>III korak</t>
  </si>
  <si>
    <t>(12+14)</t>
  </si>
  <si>
    <t>(11-13)</t>
  </si>
  <si>
    <t>2/2</t>
  </si>
  <si>
    <t>UTVRDJIVANJE REDOSLEDA KORAKA SKRACIVANJA KROZ ANALIZU POJAVLJIVANJA NOVIH KRITICNIH PUTEVA</t>
  </si>
  <si>
    <t>duzina novog kriticnog puta</t>
  </si>
  <si>
    <t>Broj radnika</t>
  </si>
  <si>
    <t>Broj radnika dana</t>
  </si>
  <si>
    <t>I raspored</t>
  </si>
  <si>
    <t>II raspored</t>
  </si>
  <si>
    <t>III raspored</t>
  </si>
  <si>
    <t>ukupno</t>
  </si>
  <si>
    <t>UR=0, SR=0</t>
  </si>
  <si>
    <t>UR=2, SR=0</t>
  </si>
  <si>
    <t>UR=3, SR=0</t>
  </si>
  <si>
    <t>UR=4, SR=4</t>
  </si>
  <si>
    <t>UR=2, SR=2</t>
  </si>
  <si>
    <t>2/6</t>
  </si>
  <si>
    <t>2/4</t>
  </si>
  <si>
    <t>2/0</t>
  </si>
  <si>
    <t>4/8</t>
  </si>
  <si>
    <t>4/4</t>
  </si>
  <si>
    <t>4/0</t>
  </si>
  <si>
    <t>6/30</t>
  </si>
  <si>
    <t>6/24</t>
  </si>
  <si>
    <t>6/18</t>
  </si>
  <si>
    <t>6/12</t>
  </si>
  <si>
    <t>6/6</t>
  </si>
  <si>
    <t>6/0</t>
  </si>
  <si>
    <t>2/8</t>
  </si>
  <si>
    <t>1</t>
  </si>
  <si>
    <t>3/3</t>
  </si>
  <si>
    <t>3/0</t>
  </si>
  <si>
    <t>2</t>
  </si>
  <si>
    <t>5/25</t>
  </si>
  <si>
    <t>5/20</t>
  </si>
  <si>
    <t>5/15</t>
  </si>
  <si>
    <t>5/10</t>
  </si>
  <si>
    <t>5/5</t>
  </si>
  <si>
    <t>5/0</t>
  </si>
  <si>
    <t>1/4</t>
  </si>
  <si>
    <t>1/3</t>
  </si>
  <si>
    <t>1/2</t>
  </si>
  <si>
    <t>3</t>
  </si>
  <si>
    <t>KORACI U OPTIMIZACIJI</t>
  </si>
  <si>
    <t>nacrta se gantogram sa oznacenim brojem radnika, ukupnom i slobodnom rezervom</t>
  </si>
  <si>
    <t>procijeni se (ili je vec zadat) broj radnika koji se moze angazovati u toku dana</t>
  </si>
  <si>
    <t>2.1</t>
  </si>
  <si>
    <t xml:space="preserve">ako se  procijenjuje onda se maksimalan broj radnika dobija </t>
  </si>
  <si>
    <t>Rmax=(1,10 do 1,30) x (potreban broj radnika dana/ trajanje projekta)</t>
  </si>
  <si>
    <t>za ovaj primjer je Rmax=1,2 x 141/13=13</t>
  </si>
  <si>
    <t>raspolozivi broj radnika, odnosno potrebni broj radnika se dodijeli najprije kriticnim aktivnostima (I raspored)</t>
  </si>
  <si>
    <t>preostali broj radnika dodijeljuje se najprije aktivnostima koje nemaju slobodnu rezervu</t>
  </si>
  <si>
    <t>na kraju se dodijele potrebni radnici i aktivnostima koje imaju slobodnu reyervu</t>
  </si>
  <si>
    <t>pri vrsenju koraka 4 i 5 ove nekriticne aktivnosti se mogu i produziti, kako bi se smanji broj radnika</t>
  </si>
  <si>
    <t>GRAY-KIDD-OV POSTUPAK NIVELACIJE</t>
  </si>
  <si>
    <t>A,D</t>
  </si>
  <si>
    <t>B,E</t>
  </si>
  <si>
    <t>D,G</t>
  </si>
  <si>
    <t>TP=19</t>
  </si>
  <si>
    <t xml:space="preserve">* Konstruise se novi mrezni plan prema usiljenom vremenu i utvrdi se trajanje projekta </t>
  </si>
  <si>
    <t>NORMALNO VRIJEME</t>
  </si>
  <si>
    <t>USILJENO VRIJEME</t>
  </si>
  <si>
    <t>TP*=14</t>
  </si>
  <si>
    <t>dana</t>
  </si>
  <si>
    <t>ostalo za skracenje</t>
  </si>
  <si>
    <t>TP=</t>
  </si>
  <si>
    <t>aktivnost</t>
  </si>
  <si>
    <t>trajanje</t>
  </si>
  <si>
    <t>oznaka kriticnih aktivnosti</t>
  </si>
  <si>
    <t>IV korak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</si>
</sst>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5" formatCode="0.000"/>
  </numFmts>
  <fonts count="16" x14ac:knownFonts="1">
    <font>
      <sz val="10"/>
      <name val="Arial"/>
    </font>
    <font>
      <sz val="10"/>
      <name val="Arial"/>
    </font>
    <font>
      <i/>
      <sz val="10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9"/>
      <name val="Arial"/>
    </font>
    <font>
      <b/>
      <sz val="9"/>
      <name val="Arial"/>
    </font>
    <font>
      <sz val="10"/>
      <color indexed="10"/>
      <name val="Arial"/>
    </font>
    <font>
      <b/>
      <sz val="10"/>
      <color indexed="10"/>
      <name val="Arial"/>
    </font>
    <font>
      <b/>
      <sz val="11"/>
      <color rgb="FFFF000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lightTrellis">
        <bgColor indexed="10"/>
      </patternFill>
    </fill>
    <fill>
      <patternFill patternType="lightTrellis">
        <bgColor indexed="48"/>
      </patternFill>
    </fill>
    <fill>
      <patternFill patternType="lightDown">
        <bgColor indexed="31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2" xfId="0" applyBorder="1" applyAlignment="1">
      <alignment wrapText="1"/>
    </xf>
    <xf numFmtId="0" fontId="0" fillId="0" borderId="3" xfId="0" applyBorder="1"/>
    <xf numFmtId="0" fontId="2" fillId="0" borderId="4" xfId="0" applyFont="1" applyBorder="1"/>
    <xf numFmtId="0" fontId="2" fillId="0" borderId="5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/>
    <xf numFmtId="0" fontId="4" fillId="0" borderId="0" xfId="0" applyFont="1"/>
    <xf numFmtId="10" fontId="4" fillId="0" borderId="1" xfId="1" applyNumberFormat="1" applyFont="1" applyBorder="1"/>
    <xf numFmtId="0" fontId="0" fillId="0" borderId="3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3" xfId="0" applyFont="1" applyBorder="1" applyAlignment="1">
      <alignment horizontal="center"/>
    </xf>
    <xf numFmtId="10" fontId="0" fillId="0" borderId="1" xfId="1" applyNumberFormat="1" applyFont="1" applyBorder="1"/>
    <xf numFmtId="10" fontId="4" fillId="0" borderId="1" xfId="1" applyNumberFormat="1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0" fillId="0" borderId="8" xfId="0" applyBorder="1"/>
    <xf numFmtId="0" fontId="4" fillId="0" borderId="2" xfId="0" applyFont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49" fontId="0" fillId="0" borderId="8" xfId="0" applyNumberFormat="1" applyBorder="1"/>
    <xf numFmtId="49" fontId="0" fillId="2" borderId="8" xfId="0" applyNumberFormat="1" applyFill="1" applyBorder="1"/>
    <xf numFmtId="49" fontId="0" fillId="0" borderId="3" xfId="0" applyNumberFormat="1" applyBorder="1"/>
    <xf numFmtId="49" fontId="0" fillId="0" borderId="2" xfId="0" applyNumberFormat="1" applyBorder="1"/>
    <xf numFmtId="49" fontId="0" fillId="3" borderId="8" xfId="0" applyNumberFormat="1" applyFill="1" applyBorder="1"/>
    <xf numFmtId="49" fontId="0" fillId="0" borderId="0" xfId="0" applyNumberFormat="1"/>
    <xf numFmtId="0" fontId="4" fillId="0" borderId="9" xfId="0" applyFont="1" applyBorder="1" applyAlignment="1">
      <alignment horizontal="right"/>
    </xf>
    <xf numFmtId="49" fontId="4" fillId="0" borderId="10" xfId="0" applyNumberFormat="1" applyFont="1" applyBorder="1"/>
    <xf numFmtId="49" fontId="4" fillId="0" borderId="11" xfId="0" applyNumberFormat="1" applyFont="1" applyBorder="1"/>
    <xf numFmtId="49" fontId="0" fillId="0" borderId="11" xfId="0" applyNumberFormat="1" applyBorder="1"/>
    <xf numFmtId="0" fontId="0" fillId="0" borderId="0" xfId="0" applyAlignment="1">
      <alignment vertical="center"/>
    </xf>
    <xf numFmtId="0" fontId="6" fillId="0" borderId="0" xfId="0" applyFont="1"/>
    <xf numFmtId="49" fontId="6" fillId="0" borderId="0" xfId="0" applyNumberFormat="1" applyFont="1"/>
    <xf numFmtId="0" fontId="6" fillId="0" borderId="0" xfId="0" applyFont="1" applyAlignment="1">
      <alignment horizontal="right"/>
    </xf>
    <xf numFmtId="49" fontId="0" fillId="4" borderId="8" xfId="0" applyNumberFormat="1" applyFill="1" applyBorder="1"/>
    <xf numFmtId="0" fontId="0" fillId="5" borderId="1" xfId="0" applyFill="1" applyBorder="1"/>
    <xf numFmtId="0" fontId="0" fillId="5" borderId="0" xfId="0" applyFill="1"/>
    <xf numFmtId="195" fontId="0" fillId="0" borderId="3" xfId="0" applyNumberFormat="1" applyBorder="1"/>
    <xf numFmtId="0" fontId="7" fillId="0" borderId="1" xfId="0" applyFont="1" applyBorder="1"/>
    <xf numFmtId="0" fontId="7" fillId="0" borderId="3" xfId="0" applyFont="1" applyBorder="1"/>
    <xf numFmtId="195" fontId="7" fillId="0" borderId="3" xfId="0" applyNumberFormat="1" applyFont="1" applyBorder="1"/>
    <xf numFmtId="0" fontId="7" fillId="0" borderId="1" xfId="0" applyFont="1" applyBorder="1" applyAlignment="1">
      <alignment horizontal="right"/>
    </xf>
    <xf numFmtId="0" fontId="7" fillId="0" borderId="0" xfId="0" applyFont="1"/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/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right"/>
    </xf>
    <xf numFmtId="0" fontId="4" fillId="0" borderId="0" xfId="0" applyFont="1" applyBorder="1"/>
    <xf numFmtId="10" fontId="4" fillId="0" borderId="0" xfId="1" applyNumberFormat="1" applyFont="1" applyBorder="1"/>
    <xf numFmtId="0" fontId="5" fillId="0" borderId="0" xfId="0" applyFont="1"/>
    <xf numFmtId="2" fontId="0" fillId="0" borderId="1" xfId="0" applyNumberFormat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10" fontId="4" fillId="5" borderId="1" xfId="1" applyNumberFormat="1" applyFont="1" applyFill="1" applyBorder="1"/>
    <xf numFmtId="0" fontId="4" fillId="5" borderId="7" xfId="0" applyFont="1" applyFill="1" applyBorder="1"/>
    <xf numFmtId="0" fontId="0" fillId="0" borderId="1" xfId="0" applyBorder="1" applyAlignment="1"/>
    <xf numFmtId="0" fontId="0" fillId="0" borderId="1" xfId="0" applyFill="1" applyBorder="1" applyAlignment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10" fontId="0" fillId="0" borderId="0" xfId="1" applyNumberFormat="1" applyFont="1" applyBorder="1" applyAlignment="1">
      <alignment horizontal="center"/>
    </xf>
    <xf numFmtId="10" fontId="0" fillId="0" borderId="0" xfId="1" applyNumberFormat="1" applyFont="1" applyBorder="1"/>
    <xf numFmtId="10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0" fillId="5" borderId="0" xfId="0" applyFill="1" applyBorder="1"/>
    <xf numFmtId="0" fontId="7" fillId="0" borderId="1" xfId="0" applyFont="1" applyBorder="1" applyAlignment="1"/>
    <xf numFmtId="0" fontId="7" fillId="0" borderId="1" xfId="0" applyFont="1" applyFill="1" applyBorder="1" applyAlignment="1"/>
    <xf numFmtId="0" fontId="0" fillId="5" borderId="0" xfId="0" applyFill="1" applyBorder="1" applyAlignment="1"/>
    <xf numFmtId="0" fontId="0" fillId="5" borderId="0" xfId="0" applyFill="1" applyAlignment="1"/>
    <xf numFmtId="0" fontId="0" fillId="5" borderId="0" xfId="0" applyFill="1" applyBorder="1" applyAlignment="1">
      <alignment horizontal="center" wrapText="1"/>
    </xf>
    <xf numFmtId="0" fontId="0" fillId="5" borderId="0" xfId="0" applyFill="1" applyBorder="1" applyAlignment="1">
      <alignment wrapText="1"/>
    </xf>
    <xf numFmtId="0" fontId="3" fillId="5" borderId="0" xfId="0" applyFont="1" applyFill="1" applyBorder="1" applyAlignment="1">
      <alignment horizontal="center"/>
    </xf>
    <xf numFmtId="0" fontId="0" fillId="5" borderId="0" xfId="0" applyFill="1" applyBorder="1" applyAlignment="1">
      <alignment horizontal="right"/>
    </xf>
    <xf numFmtId="0" fontId="4" fillId="5" borderId="0" xfId="0" applyFont="1" applyFill="1" applyBorder="1" applyAlignment="1"/>
    <xf numFmtId="10" fontId="4" fillId="5" borderId="0" xfId="1" applyNumberFormat="1" applyFont="1" applyFill="1" applyBorder="1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Fill="1" applyAlignment="1">
      <alignment horizontal="center"/>
    </xf>
    <xf numFmtId="0" fontId="7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9" fillId="5" borderId="0" xfId="0" applyFont="1" applyFill="1"/>
    <xf numFmtId="0" fontId="9" fillId="5" borderId="0" xfId="0" applyFont="1" applyFill="1" applyAlignment="1">
      <alignment wrapText="1"/>
    </xf>
    <xf numFmtId="0" fontId="9" fillId="5" borderId="1" xfId="0" applyFont="1" applyFill="1" applyBorder="1" applyAlignment="1">
      <alignment wrapText="1"/>
    </xf>
    <xf numFmtId="0" fontId="9" fillId="5" borderId="2" xfId="0" applyFont="1" applyFill="1" applyBorder="1" applyAlignment="1">
      <alignment horizontal="center" wrapText="1"/>
    </xf>
    <xf numFmtId="0" fontId="9" fillId="5" borderId="2" xfId="0" applyFont="1" applyFill="1" applyBorder="1" applyAlignment="1">
      <alignment wrapText="1"/>
    </xf>
    <xf numFmtId="0" fontId="9" fillId="5" borderId="2" xfId="0" applyFont="1" applyFill="1" applyBorder="1" applyAlignment="1">
      <alignment horizontal="center"/>
    </xf>
    <xf numFmtId="0" fontId="9" fillId="5" borderId="12" xfId="0" applyFont="1" applyFill="1" applyBorder="1" applyAlignment="1">
      <alignment horizontal="center" wrapText="1"/>
    </xf>
    <xf numFmtId="0" fontId="11" fillId="6" borderId="3" xfId="0" applyFont="1" applyFill="1" applyBorder="1"/>
    <xf numFmtId="0" fontId="11" fillId="6" borderId="13" xfId="0" applyFont="1" applyFill="1" applyBorder="1" applyAlignment="1">
      <alignment horizontal="right"/>
    </xf>
    <xf numFmtId="0" fontId="11" fillId="6" borderId="3" xfId="0" applyFont="1" applyFill="1" applyBorder="1" applyAlignment="1">
      <alignment horizontal="center"/>
    </xf>
    <xf numFmtId="1" fontId="11" fillId="6" borderId="1" xfId="0" applyNumberFormat="1" applyFont="1" applyFill="1" applyBorder="1" applyAlignment="1">
      <alignment horizontal="center"/>
    </xf>
    <xf numFmtId="0" fontId="11" fillId="6" borderId="1" xfId="0" applyFont="1" applyFill="1" applyBorder="1"/>
    <xf numFmtId="0" fontId="12" fillId="6" borderId="3" xfId="0" applyFont="1" applyFill="1" applyBorder="1" applyAlignment="1">
      <alignment horizontal="center"/>
    </xf>
    <xf numFmtId="0" fontId="11" fillId="6" borderId="0" xfId="0" applyFont="1" applyFill="1"/>
    <xf numFmtId="0" fontId="11" fillId="6" borderId="7" xfId="0" applyFont="1" applyFill="1" applyBorder="1" applyAlignment="1">
      <alignment horizontal="right"/>
    </xf>
    <xf numFmtId="0" fontId="11" fillId="6" borderId="1" xfId="0" applyFont="1" applyFill="1" applyBorder="1" applyAlignment="1">
      <alignment horizontal="center"/>
    </xf>
    <xf numFmtId="2" fontId="11" fillId="6" borderId="1" xfId="0" applyNumberFormat="1" applyFont="1" applyFill="1" applyBorder="1" applyAlignment="1">
      <alignment horizontal="center"/>
    </xf>
    <xf numFmtId="0" fontId="0" fillId="6" borderId="1" xfId="0" applyFill="1" applyBorder="1"/>
    <xf numFmtId="0" fontId="0" fillId="6" borderId="3" xfId="0" applyFill="1" applyBorder="1"/>
    <xf numFmtId="0" fontId="0" fillId="6" borderId="7" xfId="0" applyFill="1" applyBorder="1" applyAlignment="1">
      <alignment horizontal="right"/>
    </xf>
    <xf numFmtId="0" fontId="0" fillId="6" borderId="1" xfId="0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0" fillId="6" borderId="0" xfId="0" applyFill="1"/>
    <xf numFmtId="0" fontId="7" fillId="6" borderId="1" xfId="0" applyFont="1" applyFill="1" applyBorder="1"/>
    <xf numFmtId="0" fontId="0" fillId="6" borderId="3" xfId="0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16" xfId="0" applyNumberFormat="1" applyBorder="1" applyAlignment="1">
      <alignment horizontal="center" wrapText="1"/>
    </xf>
    <xf numFmtId="0" fontId="5" fillId="0" borderId="17" xfId="0" applyFont="1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49" fontId="0" fillId="0" borderId="1" xfId="0" applyNumberForma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9" fillId="5" borderId="7" xfId="0" applyFont="1" applyFill="1" applyBorder="1" applyAlignment="1">
      <alignment horizontal="center"/>
    </xf>
    <xf numFmtId="0" fontId="9" fillId="5" borderId="18" xfId="0" applyFont="1" applyFill="1" applyBorder="1" applyAlignment="1">
      <alignment horizontal="center"/>
    </xf>
    <xf numFmtId="0" fontId="9" fillId="5" borderId="12" xfId="0" applyFont="1" applyFill="1" applyBorder="1" applyAlignment="1">
      <alignment horizontal="center"/>
    </xf>
    <xf numFmtId="0" fontId="9" fillId="5" borderId="9" xfId="0" applyFont="1" applyFill="1" applyBorder="1" applyAlignment="1">
      <alignment horizontal="center" wrapText="1"/>
    </xf>
    <xf numFmtId="0" fontId="9" fillId="5" borderId="21" xfId="0" applyFont="1" applyFill="1" applyBorder="1" applyAlignment="1">
      <alignment horizontal="center" wrapText="1"/>
    </xf>
    <xf numFmtId="0" fontId="9" fillId="5" borderId="16" xfId="0" applyFont="1" applyFill="1" applyBorder="1" applyAlignment="1">
      <alignment horizontal="center" wrapText="1"/>
    </xf>
    <xf numFmtId="0" fontId="9" fillId="5" borderId="23" xfId="0" applyFont="1" applyFill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9" fillId="5" borderId="1" xfId="0" applyFont="1" applyFill="1" applyBorder="1" applyAlignment="1">
      <alignment horizontal="center" wrapText="1"/>
    </xf>
    <xf numFmtId="0" fontId="9" fillId="5" borderId="2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9" fillId="5" borderId="8" xfId="0" applyFont="1" applyFill="1" applyBorder="1" applyAlignment="1">
      <alignment horizontal="center" wrapText="1"/>
    </xf>
    <xf numFmtId="0" fontId="9" fillId="5" borderId="26" xfId="0" applyFont="1" applyFill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 wrapText="1"/>
    </xf>
    <xf numFmtId="0" fontId="10" fillId="5" borderId="2" xfId="0" applyFont="1" applyFill="1" applyBorder="1" applyAlignment="1">
      <alignment horizontal="center" wrapText="1"/>
    </xf>
    <xf numFmtId="0" fontId="9" fillId="5" borderId="15" xfId="0" applyFont="1" applyFill="1" applyBorder="1" applyAlignment="1">
      <alignment horizontal="center" wrapText="1"/>
    </xf>
    <xf numFmtId="0" fontId="9" fillId="5" borderId="22" xfId="0" applyFont="1" applyFill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2" xfId="0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9" fillId="5" borderId="9" xfId="0" applyFont="1" applyFill="1" applyBorder="1" applyAlignment="1">
      <alignment horizontal="center"/>
    </xf>
    <xf numFmtId="0" fontId="9" fillId="5" borderId="21" xfId="0" applyFont="1" applyFill="1" applyBorder="1" applyAlignment="1">
      <alignment horizontal="center"/>
    </xf>
    <xf numFmtId="0" fontId="9" fillId="5" borderId="13" xfId="0" applyFont="1" applyFill="1" applyBorder="1" applyAlignment="1">
      <alignment horizontal="center" wrapText="1"/>
    </xf>
    <xf numFmtId="0" fontId="9" fillId="5" borderId="25" xfId="0" applyFont="1" applyFill="1" applyBorder="1" applyAlignment="1">
      <alignment horizontal="center" wrapText="1"/>
    </xf>
    <xf numFmtId="0" fontId="9" fillId="5" borderId="7" xfId="0" applyFont="1" applyFill="1" applyBorder="1" applyAlignment="1">
      <alignment horizontal="center" wrapText="1"/>
    </xf>
    <xf numFmtId="0" fontId="9" fillId="5" borderId="12" xfId="0" applyFont="1" applyFill="1" applyBorder="1" applyAlignment="1">
      <alignment horizontal="center" wrapText="1"/>
    </xf>
    <xf numFmtId="0" fontId="0" fillId="5" borderId="7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7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10" fontId="0" fillId="0" borderId="7" xfId="1" applyNumberFormat="1" applyFont="1" applyBorder="1" applyAlignment="1">
      <alignment horizontal="center"/>
    </xf>
    <xf numFmtId="10" fontId="0" fillId="0" borderId="12" xfId="1" applyNumberFormat="1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7" borderId="1" xfId="0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2" fillId="0" borderId="24" xfId="0" applyFont="1" applyBorder="1" applyAlignment="1">
      <alignment horizontal="center" wrapText="1"/>
    </xf>
    <xf numFmtId="1" fontId="0" fillId="5" borderId="7" xfId="0" applyNumberFormat="1" applyFill="1" applyBorder="1" applyAlignment="1">
      <alignment horizontal="center"/>
    </xf>
    <xf numFmtId="1" fontId="0" fillId="5" borderId="12" xfId="0" applyNumberFormat="1" applyFill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15" fillId="0" borderId="0" xfId="0" applyFont="1"/>
  </cellXfs>
  <cellStyles count="2">
    <cellStyle name="Normal" xfId="0" builtinId="0"/>
    <cellStyle name="Percent" xfId="1" builtinId="5"/>
  </cellStyles>
  <dxfs count="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3157928551420003"/>
          <c:w val="0.87585179476873865"/>
          <c:h val="0.53684348489793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'GRAY-KIDDOV POSTUPAK NIVELACIJE'!$E$48:$Q$48</c:f>
              <c:numCache>
                <c:formatCode>@</c:formatCode>
                <c:ptCount val="13"/>
                <c:pt idx="0">
                  <c:v>9</c:v>
                </c:pt>
                <c:pt idx="1">
                  <c:v>9</c:v>
                </c:pt>
                <c:pt idx="2">
                  <c:v>10</c:v>
                </c:pt>
                <c:pt idx="3">
                  <c:v>12</c:v>
                </c:pt>
                <c:pt idx="4">
                  <c:v>12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12</c:v>
                </c:pt>
                <c:pt idx="10">
                  <c:v>12</c:v>
                </c:pt>
                <c:pt idx="11">
                  <c:v>7</c:v>
                </c:pt>
                <c:pt idx="1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61-448C-B17F-E2D349F4D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462953231"/>
        <c:axId val="1"/>
      </c:barChart>
      <c:catAx>
        <c:axId val="146295323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Latn-ME"/>
                  <a:t>dani</a:t>
                </a:r>
              </a:p>
            </c:rich>
          </c:tx>
          <c:layout>
            <c:manualLayout>
              <c:xMode val="edge"/>
              <c:yMode val="edge"/>
              <c:x val="0.51530701519452926"/>
              <c:y val="0.81052852603950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r-Latn-ME"/>
                  <a:t>br. radnika</a:t>
                </a:r>
              </a:p>
            </c:rich>
          </c:tx>
          <c:layout>
            <c:manualLayout>
              <c:xMode val="edge"/>
              <c:yMode val="edge"/>
              <c:x val="2.7210884353741496E-2"/>
              <c:y val="0.23684265782566649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462953231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139700</xdr:colOff>
          <xdr:row>16</xdr:row>
          <xdr:rowOff>44450</xdr:rowOff>
        </xdr:from>
        <xdr:to>
          <xdr:col>5</xdr:col>
          <xdr:colOff>565150</xdr:colOff>
          <xdr:row>35</xdr:row>
          <xdr:rowOff>95250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546100</xdr:colOff>
          <xdr:row>16</xdr:row>
          <xdr:rowOff>44450</xdr:rowOff>
        </xdr:from>
        <xdr:to>
          <xdr:col>10</xdr:col>
          <xdr:colOff>527050</xdr:colOff>
          <xdr:row>36</xdr:row>
          <xdr:rowOff>57150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603250</xdr:colOff>
      <xdr:row>48</xdr:row>
      <xdr:rowOff>120650</xdr:rowOff>
    </xdr:from>
    <xdr:to>
      <xdr:col>17</xdr:col>
      <xdr:colOff>152400</xdr:colOff>
      <xdr:row>51</xdr:row>
      <xdr:rowOff>1447800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Q40"/>
  <sheetViews>
    <sheetView zoomScale="90" workbookViewId="0">
      <selection activeCell="E5" sqref="E5:E13"/>
    </sheetView>
  </sheetViews>
  <sheetFormatPr defaultRowHeight="12.5" x14ac:dyDescent="0.25"/>
  <cols>
    <col min="1" max="1" width="7.1796875" customWidth="1"/>
    <col min="2" max="2" width="6.81640625" customWidth="1"/>
    <col min="4" max="4" width="10.81640625" customWidth="1"/>
    <col min="7" max="7" width="10.81640625" customWidth="1"/>
    <col min="8" max="9" width="11.81640625" customWidth="1"/>
    <col min="10" max="10" width="13.26953125" customWidth="1"/>
    <col min="12" max="12" width="27" style="90" customWidth="1"/>
    <col min="13" max="121" width="9.1796875" style="90" customWidth="1"/>
  </cols>
  <sheetData>
    <row r="1" spans="1:121" s="1" customFormat="1" x14ac:dyDescent="0.25">
      <c r="A1" s="125" t="s">
        <v>18</v>
      </c>
      <c r="B1" s="125" t="s">
        <v>17</v>
      </c>
      <c r="C1" s="125" t="s">
        <v>10</v>
      </c>
      <c r="D1" s="125"/>
      <c r="E1" s="125"/>
      <c r="F1" s="125" t="s">
        <v>11</v>
      </c>
      <c r="G1" s="125"/>
      <c r="H1" s="125" t="s">
        <v>3</v>
      </c>
      <c r="I1" s="125" t="s">
        <v>5</v>
      </c>
      <c r="J1" s="125" t="s">
        <v>7</v>
      </c>
      <c r="K1" s="125" t="s">
        <v>16</v>
      </c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  <c r="BM1" s="89"/>
      <c r="BN1" s="89"/>
      <c r="BO1" s="89"/>
      <c r="BP1" s="89"/>
      <c r="BQ1" s="89"/>
      <c r="BR1" s="89"/>
      <c r="BS1" s="89"/>
      <c r="BT1" s="89"/>
      <c r="BU1" s="89"/>
      <c r="BV1" s="89"/>
      <c r="BW1" s="89"/>
      <c r="BX1" s="89"/>
      <c r="BY1" s="89"/>
      <c r="BZ1" s="89"/>
      <c r="CA1" s="89"/>
      <c r="CB1" s="89"/>
      <c r="CC1" s="89"/>
      <c r="CD1" s="89"/>
      <c r="CE1" s="89"/>
      <c r="CF1" s="89"/>
      <c r="CG1" s="89"/>
      <c r="CH1" s="89"/>
      <c r="CI1" s="89"/>
      <c r="CJ1" s="89"/>
      <c r="CK1" s="89"/>
      <c r="CL1" s="89"/>
      <c r="CM1" s="89"/>
      <c r="CN1" s="89"/>
      <c r="CO1" s="89"/>
      <c r="CP1" s="89"/>
      <c r="CQ1" s="89"/>
      <c r="CR1" s="89"/>
      <c r="CS1" s="89"/>
      <c r="CT1" s="89"/>
      <c r="CU1" s="89"/>
      <c r="CV1" s="89"/>
      <c r="CW1" s="89"/>
      <c r="CX1" s="89"/>
      <c r="CY1" s="89"/>
      <c r="CZ1" s="89"/>
      <c r="DA1" s="89"/>
      <c r="DB1" s="89"/>
      <c r="DC1" s="89"/>
      <c r="DD1" s="89"/>
      <c r="DE1" s="89"/>
      <c r="DF1" s="89"/>
      <c r="DG1" s="89"/>
      <c r="DH1" s="89"/>
      <c r="DI1" s="89"/>
      <c r="DJ1" s="89"/>
      <c r="DK1" s="89"/>
      <c r="DL1" s="89"/>
      <c r="DM1" s="89"/>
      <c r="DN1" s="89"/>
      <c r="DO1" s="89"/>
      <c r="DP1" s="89"/>
      <c r="DQ1" s="89"/>
    </row>
    <row r="2" spans="1:121" s="1" customFormat="1" ht="25" x14ac:dyDescent="0.25">
      <c r="A2" s="125"/>
      <c r="B2" s="125"/>
      <c r="C2" s="2" t="s">
        <v>9</v>
      </c>
      <c r="D2" s="2" t="s">
        <v>12</v>
      </c>
      <c r="E2" s="2" t="s">
        <v>19</v>
      </c>
      <c r="F2" s="2" t="s">
        <v>9</v>
      </c>
      <c r="G2" s="2" t="s">
        <v>15</v>
      </c>
      <c r="H2" s="125"/>
      <c r="I2" s="125"/>
      <c r="J2" s="125"/>
      <c r="K2" s="125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</row>
    <row r="3" spans="1:121" s="1" customFormat="1" ht="27" customHeight="1" thickBot="1" x14ac:dyDescent="0.3">
      <c r="A3" s="126"/>
      <c r="B3" s="4" t="s">
        <v>1</v>
      </c>
      <c r="C3" s="4" t="s">
        <v>0</v>
      </c>
      <c r="D3" s="4" t="s">
        <v>13</v>
      </c>
      <c r="E3" s="4"/>
      <c r="F3" s="4" t="s">
        <v>2</v>
      </c>
      <c r="G3" s="4" t="s">
        <v>14</v>
      </c>
      <c r="H3" s="4" t="s">
        <v>4</v>
      </c>
      <c r="I3" s="4" t="s">
        <v>6</v>
      </c>
      <c r="J3" s="4" t="s">
        <v>8</v>
      </c>
      <c r="K3" s="126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/>
      <c r="BQ3" s="89"/>
      <c r="BR3" s="89"/>
      <c r="BS3" s="89"/>
      <c r="BT3" s="89"/>
      <c r="BU3" s="89"/>
      <c r="BV3" s="89"/>
      <c r="BW3" s="89"/>
      <c r="BX3" s="89"/>
      <c r="BY3" s="89"/>
      <c r="BZ3" s="89"/>
      <c r="CA3" s="89"/>
      <c r="CB3" s="89"/>
      <c r="CC3" s="89"/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/>
      <c r="CP3" s="89"/>
      <c r="CQ3" s="89"/>
      <c r="CR3" s="89"/>
      <c r="CS3" s="89"/>
      <c r="CT3" s="89"/>
      <c r="CU3" s="89"/>
      <c r="CV3" s="89"/>
      <c r="CW3" s="89"/>
      <c r="CX3" s="89"/>
      <c r="CY3" s="89"/>
      <c r="CZ3" s="89"/>
      <c r="DA3" s="89"/>
      <c r="DB3" s="89"/>
      <c r="DC3" s="89"/>
      <c r="DD3" s="89"/>
      <c r="DE3" s="89"/>
      <c r="DF3" s="89"/>
      <c r="DG3" s="89"/>
      <c r="DH3" s="89"/>
      <c r="DI3" s="89"/>
      <c r="DJ3" s="89"/>
      <c r="DK3" s="89"/>
      <c r="DL3" s="89"/>
      <c r="DM3" s="89"/>
      <c r="DN3" s="89"/>
      <c r="DO3" s="89"/>
      <c r="DP3" s="89"/>
      <c r="DQ3" s="89"/>
    </row>
    <row r="4" spans="1:121" s="11" customFormat="1" ht="13" thickTop="1" thickBot="1" x14ac:dyDescent="0.35">
      <c r="A4" s="8">
        <v>1</v>
      </c>
      <c r="B4" s="9">
        <v>2</v>
      </c>
      <c r="C4" s="9">
        <v>3</v>
      </c>
      <c r="D4" s="9">
        <v>4</v>
      </c>
      <c r="E4" s="9">
        <v>5</v>
      </c>
      <c r="F4" s="9">
        <v>6</v>
      </c>
      <c r="G4" s="9">
        <v>7</v>
      </c>
      <c r="H4" s="9" t="s">
        <v>32</v>
      </c>
      <c r="I4" s="9">
        <v>9</v>
      </c>
      <c r="J4" s="9">
        <v>10</v>
      </c>
      <c r="K4" s="10">
        <v>11</v>
      </c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</row>
    <row r="5" spans="1:121" ht="13" thickTop="1" x14ac:dyDescent="0.25">
      <c r="A5" s="3" t="s">
        <v>29</v>
      </c>
      <c r="B5" s="3" t="s">
        <v>30</v>
      </c>
      <c r="C5" s="3">
        <v>5</v>
      </c>
      <c r="D5" s="5">
        <v>250</v>
      </c>
      <c r="E5" s="5" t="s">
        <v>31</v>
      </c>
      <c r="F5" s="5">
        <v>3</v>
      </c>
      <c r="G5" s="5">
        <v>350</v>
      </c>
      <c r="H5" s="5">
        <f>C5-F5</f>
        <v>2</v>
      </c>
      <c r="I5" s="5">
        <f>G5-D5</f>
        <v>100</v>
      </c>
      <c r="J5" s="49">
        <f>IF(H5=0,0,ROUND(I5/H5,2))</f>
        <v>50</v>
      </c>
      <c r="K5" s="15">
        <v>4</v>
      </c>
    </row>
    <row r="6" spans="1:121" s="54" customFormat="1" x14ac:dyDescent="0.25">
      <c r="A6" s="50" t="s">
        <v>22</v>
      </c>
      <c r="B6" s="50" t="s">
        <v>30</v>
      </c>
      <c r="C6" s="50">
        <v>2</v>
      </c>
      <c r="D6" s="50">
        <v>420</v>
      </c>
      <c r="E6" s="50"/>
      <c r="F6" s="50">
        <v>2</v>
      </c>
      <c r="G6" s="50">
        <v>480</v>
      </c>
      <c r="H6" s="51">
        <f t="shared" ref="H6:H12" si="0">C6-F6</f>
        <v>0</v>
      </c>
      <c r="I6" s="51">
        <f>G6-D6</f>
        <v>60</v>
      </c>
      <c r="J6" s="52">
        <f>IF(H6=0,0,ROUND(I6/H6,2))</f>
        <v>0</v>
      </c>
      <c r="K6" s="53" t="s">
        <v>30</v>
      </c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  <c r="CW6" s="92"/>
      <c r="CX6" s="92"/>
      <c r="CY6" s="92"/>
      <c r="CZ6" s="92"/>
      <c r="DA6" s="92"/>
      <c r="DB6" s="92"/>
      <c r="DC6" s="92"/>
      <c r="DD6" s="92"/>
      <c r="DE6" s="92"/>
      <c r="DF6" s="92"/>
      <c r="DG6" s="92"/>
      <c r="DH6" s="92"/>
      <c r="DI6" s="92"/>
      <c r="DJ6" s="92"/>
      <c r="DK6" s="92"/>
      <c r="DL6" s="92"/>
      <c r="DM6" s="92"/>
      <c r="DN6" s="92"/>
      <c r="DO6" s="92"/>
      <c r="DP6" s="92"/>
      <c r="DQ6" s="92"/>
    </row>
    <row r="7" spans="1:121" s="54" customFormat="1" x14ac:dyDescent="0.25">
      <c r="A7" s="50" t="s">
        <v>25</v>
      </c>
      <c r="B7" s="50" t="s">
        <v>30</v>
      </c>
      <c r="C7" s="50">
        <v>6</v>
      </c>
      <c r="D7" s="50">
        <v>580</v>
      </c>
      <c r="E7" s="50"/>
      <c r="F7" s="50">
        <v>6</v>
      </c>
      <c r="G7" s="50">
        <v>600</v>
      </c>
      <c r="H7" s="51">
        <f t="shared" si="0"/>
        <v>0</v>
      </c>
      <c r="I7" s="51">
        <f t="shared" ref="I7:I12" si="1">G7-D7</f>
        <v>20</v>
      </c>
      <c r="J7" s="52">
        <f t="shared" ref="J7:J12" si="2">IF(H7=0,0,ROUND(I7/H7,2))</f>
        <v>0</v>
      </c>
      <c r="K7" s="53" t="s">
        <v>30</v>
      </c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92"/>
      <c r="CK7" s="92"/>
      <c r="CL7" s="92"/>
      <c r="CM7" s="92"/>
      <c r="CN7" s="92"/>
      <c r="CO7" s="92"/>
      <c r="CP7" s="92"/>
      <c r="CQ7" s="92"/>
      <c r="CR7" s="92"/>
      <c r="CS7" s="92"/>
      <c r="CT7" s="92"/>
      <c r="CU7" s="92"/>
      <c r="CV7" s="92"/>
      <c r="CW7" s="92"/>
      <c r="CX7" s="92"/>
      <c r="CY7" s="92"/>
      <c r="CZ7" s="92"/>
      <c r="DA7" s="92"/>
      <c r="DB7" s="92"/>
      <c r="DC7" s="92"/>
      <c r="DD7" s="92"/>
      <c r="DE7" s="92"/>
      <c r="DF7" s="92"/>
      <c r="DG7" s="92"/>
      <c r="DH7" s="92"/>
      <c r="DI7" s="92"/>
      <c r="DJ7" s="92"/>
      <c r="DK7" s="92"/>
      <c r="DL7" s="92"/>
      <c r="DM7" s="92"/>
      <c r="DN7" s="92"/>
      <c r="DO7" s="92"/>
      <c r="DP7" s="92"/>
      <c r="DQ7" s="92"/>
    </row>
    <row r="8" spans="1:121" s="54" customFormat="1" x14ac:dyDescent="0.25">
      <c r="A8" s="50" t="s">
        <v>20</v>
      </c>
      <c r="B8" s="50" t="s">
        <v>29</v>
      </c>
      <c r="C8" s="50">
        <v>3</v>
      </c>
      <c r="D8" s="50">
        <v>830</v>
      </c>
      <c r="E8" s="50"/>
      <c r="F8" s="50">
        <v>3</v>
      </c>
      <c r="G8" s="50">
        <v>950</v>
      </c>
      <c r="H8" s="51">
        <f t="shared" si="0"/>
        <v>0</v>
      </c>
      <c r="I8" s="51">
        <f t="shared" si="1"/>
        <v>120</v>
      </c>
      <c r="J8" s="52">
        <f t="shared" si="2"/>
        <v>0</v>
      </c>
      <c r="K8" s="53" t="s">
        <v>30</v>
      </c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</row>
    <row r="9" spans="1:121" x14ac:dyDescent="0.25">
      <c r="A9" s="3" t="s">
        <v>23</v>
      </c>
      <c r="B9" s="3" t="s">
        <v>115</v>
      </c>
      <c r="C9" s="3">
        <v>6</v>
      </c>
      <c r="D9" s="3">
        <v>550</v>
      </c>
      <c r="E9" s="3" t="s">
        <v>31</v>
      </c>
      <c r="F9" s="3">
        <v>4</v>
      </c>
      <c r="G9" s="3">
        <v>620</v>
      </c>
      <c r="H9" s="5">
        <f t="shared" si="0"/>
        <v>2</v>
      </c>
      <c r="I9" s="5">
        <f t="shared" si="1"/>
        <v>70</v>
      </c>
      <c r="J9" s="49">
        <f t="shared" si="2"/>
        <v>35</v>
      </c>
      <c r="K9" s="16">
        <v>3</v>
      </c>
    </row>
    <row r="10" spans="1:121" x14ac:dyDescent="0.25">
      <c r="A10" s="3" t="s">
        <v>26</v>
      </c>
      <c r="B10" s="3" t="s">
        <v>116</v>
      </c>
      <c r="C10" s="3">
        <v>9</v>
      </c>
      <c r="D10" s="3">
        <v>710</v>
      </c>
      <c r="E10" s="3"/>
      <c r="F10" s="3">
        <v>8</v>
      </c>
      <c r="G10" s="3">
        <v>800</v>
      </c>
      <c r="H10" s="5">
        <f t="shared" si="0"/>
        <v>1</v>
      </c>
      <c r="I10" s="5">
        <f t="shared" si="1"/>
        <v>90</v>
      </c>
      <c r="J10" s="49">
        <f t="shared" si="2"/>
        <v>90</v>
      </c>
      <c r="K10" s="16">
        <v>5</v>
      </c>
    </row>
    <row r="11" spans="1:121" x14ac:dyDescent="0.25">
      <c r="A11" s="3" t="s">
        <v>24</v>
      </c>
      <c r="B11" s="3" t="s">
        <v>23</v>
      </c>
      <c r="C11" s="3">
        <v>4</v>
      </c>
      <c r="D11" s="3">
        <v>610</v>
      </c>
      <c r="E11" s="3"/>
      <c r="F11" s="3">
        <v>2</v>
      </c>
      <c r="G11" s="3">
        <v>650</v>
      </c>
      <c r="H11" s="5">
        <f t="shared" si="0"/>
        <v>2</v>
      </c>
      <c r="I11" s="5">
        <f t="shared" si="1"/>
        <v>40</v>
      </c>
      <c r="J11" s="49">
        <f t="shared" si="2"/>
        <v>20</v>
      </c>
      <c r="K11" s="16">
        <v>1.2</v>
      </c>
    </row>
    <row r="12" spans="1:121" x14ac:dyDescent="0.25">
      <c r="A12" s="3" t="s">
        <v>21</v>
      </c>
      <c r="B12" s="3" t="s">
        <v>117</v>
      </c>
      <c r="C12" s="3">
        <v>8</v>
      </c>
      <c r="D12" s="3">
        <v>790</v>
      </c>
      <c r="E12" s="3" t="s">
        <v>31</v>
      </c>
      <c r="F12" s="3">
        <v>6</v>
      </c>
      <c r="G12" s="3">
        <v>830</v>
      </c>
      <c r="H12" s="5">
        <f t="shared" si="0"/>
        <v>2</v>
      </c>
      <c r="I12" s="5">
        <f t="shared" si="1"/>
        <v>40</v>
      </c>
      <c r="J12" s="49">
        <f t="shared" si="2"/>
        <v>20</v>
      </c>
      <c r="K12" s="16">
        <v>1.2</v>
      </c>
    </row>
    <row r="13" spans="1:121" s="13" customFormat="1" ht="13" x14ac:dyDescent="0.3">
      <c r="A13" s="12"/>
      <c r="B13" s="12"/>
      <c r="C13" s="12" t="s">
        <v>118</v>
      </c>
      <c r="D13" s="12">
        <f>SUM(D5:D12)</f>
        <v>4740</v>
      </c>
      <c r="E13" s="12"/>
      <c r="F13" s="12" t="s">
        <v>122</v>
      </c>
      <c r="G13" s="12">
        <f>SUM(G5:G12)</f>
        <v>5280</v>
      </c>
      <c r="H13" s="12">
        <v>5</v>
      </c>
      <c r="I13" s="12">
        <f>SUM(I5:I12)</f>
        <v>540</v>
      </c>
      <c r="J13" s="14">
        <f>I13/D13</f>
        <v>0.11392405063291139</v>
      </c>
      <c r="K13" s="12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3"/>
      <c r="DG13" s="93"/>
      <c r="DH13" s="93"/>
      <c r="DI13" s="93"/>
      <c r="DJ13" s="93"/>
      <c r="DK13" s="93"/>
      <c r="DL13" s="93"/>
      <c r="DM13" s="93"/>
      <c r="DN13" s="93"/>
      <c r="DO13" s="93"/>
      <c r="DP13" s="93"/>
      <c r="DQ13" s="93"/>
    </row>
    <row r="15" spans="1:121" x14ac:dyDescent="0.25">
      <c r="A15" t="s">
        <v>119</v>
      </c>
    </row>
    <row r="16" spans="1:121" s="63" customFormat="1" ht="25.5" customHeight="1" x14ac:dyDescent="0.35">
      <c r="A16" s="63" t="s">
        <v>120</v>
      </c>
      <c r="H16" s="63" t="s">
        <v>121</v>
      </c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94"/>
      <c r="BE16" s="94"/>
      <c r="BF16" s="94"/>
      <c r="BG16" s="94"/>
      <c r="BH16" s="94"/>
      <c r="BI16" s="94"/>
      <c r="BJ16" s="94"/>
      <c r="BK16" s="94"/>
      <c r="BL16" s="94"/>
      <c r="BM16" s="94"/>
      <c r="BN16" s="94"/>
      <c r="BO16" s="94"/>
      <c r="BP16" s="94"/>
      <c r="BQ16" s="94"/>
      <c r="BR16" s="94"/>
      <c r="BS16" s="94"/>
      <c r="BT16" s="94"/>
      <c r="BU16" s="94"/>
      <c r="BV16" s="94"/>
      <c r="BW16" s="94"/>
      <c r="BX16" s="94"/>
      <c r="BY16" s="94"/>
      <c r="BZ16" s="94"/>
      <c r="CA16" s="94"/>
      <c r="CB16" s="94"/>
      <c r="CC16" s="94"/>
      <c r="CD16" s="94"/>
      <c r="CE16" s="94"/>
      <c r="CF16" s="94"/>
      <c r="CG16" s="94"/>
      <c r="CH16" s="94"/>
      <c r="CI16" s="94"/>
      <c r="CJ16" s="94"/>
      <c r="CK16" s="94"/>
      <c r="CL16" s="94"/>
      <c r="CM16" s="94"/>
      <c r="CN16" s="94"/>
      <c r="CO16" s="94"/>
      <c r="CP16" s="94"/>
      <c r="CQ16" s="94"/>
      <c r="CR16" s="94"/>
      <c r="CS16" s="94"/>
      <c r="CT16" s="94"/>
      <c r="CU16" s="94"/>
      <c r="CV16" s="94"/>
      <c r="CW16" s="94"/>
      <c r="CX16" s="94"/>
      <c r="CY16" s="94"/>
      <c r="CZ16" s="94"/>
      <c r="DA16" s="94"/>
      <c r="DB16" s="94"/>
      <c r="DC16" s="94"/>
      <c r="DD16" s="94"/>
      <c r="DE16" s="94"/>
      <c r="DF16" s="94"/>
      <c r="DG16" s="94"/>
      <c r="DH16" s="94"/>
      <c r="DI16" s="94"/>
      <c r="DJ16" s="94"/>
      <c r="DK16" s="94"/>
      <c r="DL16" s="94"/>
      <c r="DM16" s="94"/>
      <c r="DN16" s="94"/>
      <c r="DO16" s="94"/>
      <c r="DP16" s="94"/>
      <c r="DQ16" s="94"/>
    </row>
    <row r="17" spans="1:121" s="82" customFormat="1" x14ac:dyDescent="0.25">
      <c r="A17" s="81"/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/>
      <c r="AM17" s="96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</row>
    <row r="18" spans="1:121" s="82" customFormat="1" x14ac:dyDescent="0.25">
      <c r="A18" s="81"/>
      <c r="B18" s="48"/>
      <c r="C18" s="81"/>
      <c r="D18" s="81"/>
      <c r="E18" s="81"/>
      <c r="F18" s="81"/>
      <c r="G18" s="81"/>
      <c r="H18" s="81"/>
      <c r="I18" s="81"/>
      <c r="J18" s="81"/>
      <c r="K18" s="81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  <c r="AL18" s="96"/>
      <c r="AM18" s="96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</row>
    <row r="19" spans="1:121" s="82" customFormat="1" x14ac:dyDescent="0.25">
      <c r="A19" s="81"/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</row>
    <row r="20" spans="1:121" s="82" customFormat="1" x14ac:dyDescent="0.25">
      <c r="A20" s="83"/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6"/>
      <c r="AH20" s="96"/>
      <c r="AI20" s="96"/>
      <c r="AJ20" s="96"/>
      <c r="AK20" s="96"/>
      <c r="AL20" s="96"/>
      <c r="AM20" s="96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</row>
    <row r="21" spans="1:121" s="82" customFormat="1" x14ac:dyDescent="0.25">
      <c r="A21" s="83"/>
      <c r="B21" s="83"/>
      <c r="C21" s="84"/>
      <c r="D21" s="84"/>
      <c r="E21" s="84"/>
      <c r="F21" s="84"/>
      <c r="G21" s="84"/>
      <c r="H21" s="83"/>
      <c r="I21" s="83"/>
      <c r="J21" s="83"/>
      <c r="K21" s="83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6"/>
      <c r="AJ21" s="96"/>
      <c r="AK21" s="96"/>
      <c r="AL21" s="96"/>
      <c r="AM21" s="96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</row>
    <row r="22" spans="1:121" s="82" customFormat="1" x14ac:dyDescent="0.25">
      <c r="A22" s="83"/>
      <c r="B22" s="81"/>
      <c r="C22" s="84"/>
      <c r="D22" s="81"/>
      <c r="E22" s="81"/>
      <c r="F22" s="84"/>
      <c r="G22" s="81"/>
      <c r="H22" s="81"/>
      <c r="I22" s="81"/>
      <c r="J22" s="81"/>
      <c r="K22" s="83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6"/>
      <c r="AM22" s="96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</row>
    <row r="23" spans="1:121" s="82" customFormat="1" ht="13" x14ac:dyDescent="0.3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G23" s="96"/>
      <c r="AH23" s="96"/>
      <c r="AI23" s="96"/>
      <c r="AJ23" s="96"/>
      <c r="AK23" s="96"/>
      <c r="AL23" s="96"/>
      <c r="AM23" s="96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</row>
    <row r="24" spans="1:121" s="82" customFormat="1" x14ac:dyDescent="0.25">
      <c r="A24" s="81"/>
      <c r="B24" s="81"/>
      <c r="C24" s="81"/>
      <c r="D24" s="81"/>
      <c r="E24" s="81"/>
      <c r="F24" s="81"/>
      <c r="G24" s="81"/>
      <c r="H24" s="81"/>
      <c r="I24" s="81"/>
      <c r="J24" s="81"/>
      <c r="K24" s="86"/>
      <c r="L24" s="96"/>
      <c r="M24" s="97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6"/>
      <c r="AL24" s="96"/>
      <c r="AM24" s="96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</row>
    <row r="25" spans="1:121" s="82" customFormat="1" x14ac:dyDescent="0.25">
      <c r="A25" s="81"/>
      <c r="B25" s="81"/>
      <c r="C25" s="81"/>
      <c r="D25" s="81"/>
      <c r="E25" s="81"/>
      <c r="F25" s="81"/>
      <c r="G25" s="81"/>
      <c r="H25" s="81"/>
      <c r="I25" s="81"/>
      <c r="J25" s="81"/>
      <c r="K25" s="86"/>
      <c r="L25" s="96"/>
      <c r="M25" s="97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</row>
    <row r="26" spans="1:121" s="82" customFormat="1" x14ac:dyDescent="0.25">
      <c r="A26" s="81"/>
      <c r="B26" s="81"/>
      <c r="C26" s="81"/>
      <c r="D26" s="81"/>
      <c r="E26" s="81"/>
      <c r="F26" s="81"/>
      <c r="G26" s="81"/>
      <c r="H26" s="81"/>
      <c r="I26" s="81"/>
      <c r="J26" s="81"/>
      <c r="K26" s="86"/>
      <c r="L26" s="96"/>
      <c r="M26" s="97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</row>
    <row r="27" spans="1:121" s="82" customFormat="1" x14ac:dyDescent="0.25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6"/>
      <c r="L27" s="96"/>
      <c r="M27" s="97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6"/>
      <c r="AH27" s="96"/>
      <c r="AI27" s="96"/>
      <c r="AJ27" s="96"/>
      <c r="AK27" s="96"/>
      <c r="AL27" s="96"/>
      <c r="AM27" s="96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</row>
    <row r="28" spans="1:121" s="82" customFormat="1" x14ac:dyDescent="0.25">
      <c r="A28" s="81"/>
      <c r="B28" s="81"/>
      <c r="C28" s="81"/>
      <c r="D28" s="81"/>
      <c r="E28" s="81"/>
      <c r="F28" s="81"/>
      <c r="G28" s="81"/>
      <c r="H28" s="81"/>
      <c r="I28" s="81"/>
      <c r="J28" s="81"/>
      <c r="K28" s="86"/>
      <c r="L28" s="96"/>
      <c r="M28" s="97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6"/>
      <c r="AH28" s="96"/>
      <c r="AI28" s="96"/>
      <c r="AJ28" s="96"/>
      <c r="AK28" s="96"/>
      <c r="AL28" s="96"/>
      <c r="AM28" s="96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</row>
    <row r="29" spans="1:121" s="82" customFormat="1" x14ac:dyDescent="0.25">
      <c r="A29" s="81"/>
      <c r="B29" s="81"/>
      <c r="C29" s="81"/>
      <c r="D29" s="81"/>
      <c r="E29" s="81"/>
      <c r="F29" s="81"/>
      <c r="G29" s="81"/>
      <c r="H29" s="81"/>
      <c r="I29" s="81"/>
      <c r="J29" s="81"/>
      <c r="K29" s="86"/>
      <c r="L29" s="96"/>
      <c r="M29" s="97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</row>
    <row r="30" spans="1:121" s="82" customFormat="1" x14ac:dyDescent="0.25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86"/>
      <c r="L30" s="96"/>
      <c r="M30" s="97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</row>
    <row r="31" spans="1:121" s="82" customFormat="1" x14ac:dyDescent="0.25">
      <c r="A31" s="81"/>
      <c r="B31" s="81"/>
      <c r="C31" s="81"/>
      <c r="D31" s="81"/>
      <c r="E31" s="81"/>
      <c r="F31" s="81"/>
      <c r="G31" s="81"/>
      <c r="H31" s="81"/>
      <c r="I31" s="81"/>
      <c r="J31" s="81"/>
      <c r="K31" s="86"/>
      <c r="L31" s="96"/>
      <c r="M31" s="97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6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</row>
    <row r="32" spans="1:121" s="82" customFormat="1" x14ac:dyDescent="0.25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6"/>
      <c r="L32" s="96"/>
      <c r="M32" s="97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6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  <c r="CW32" s="95"/>
      <c r="CX32" s="95"/>
      <c r="CY32" s="95"/>
      <c r="CZ32" s="95"/>
      <c r="DA32" s="95"/>
      <c r="DB32" s="95"/>
      <c r="DC32" s="95"/>
      <c r="DD32" s="95"/>
      <c r="DE32" s="95"/>
      <c r="DF32" s="95"/>
      <c r="DG32" s="95"/>
      <c r="DH32" s="95"/>
      <c r="DI32" s="95"/>
      <c r="DJ32" s="95"/>
      <c r="DK32" s="95"/>
      <c r="DL32" s="95"/>
      <c r="DM32" s="95"/>
      <c r="DN32" s="95"/>
      <c r="DO32" s="95"/>
      <c r="DP32" s="95"/>
      <c r="DQ32" s="95"/>
    </row>
    <row r="33" spans="1:121" s="82" customFormat="1" x14ac:dyDescent="0.25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6"/>
      <c r="L33" s="96"/>
      <c r="M33" s="97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</row>
    <row r="34" spans="1:121" s="82" customFormat="1" ht="13" x14ac:dyDescent="0.3">
      <c r="A34" s="87"/>
      <c r="B34" s="87"/>
      <c r="C34" s="87"/>
      <c r="D34" s="87"/>
      <c r="E34" s="87"/>
      <c r="F34" s="87"/>
      <c r="G34" s="87"/>
      <c r="H34" s="87"/>
      <c r="I34" s="87"/>
      <c r="J34" s="88"/>
      <c r="K34" s="87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6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5"/>
      <c r="DF34" s="95"/>
      <c r="DG34" s="95"/>
      <c r="DH34" s="95"/>
      <c r="DI34" s="95"/>
      <c r="DJ34" s="95"/>
      <c r="DK34" s="95"/>
      <c r="DL34" s="95"/>
      <c r="DM34" s="95"/>
      <c r="DN34" s="95"/>
      <c r="DO34" s="95"/>
      <c r="DP34" s="95"/>
      <c r="DQ34" s="95"/>
    </row>
    <row r="35" spans="1:121" s="82" customFormat="1" x14ac:dyDescent="0.25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5"/>
      <c r="DL35" s="95"/>
      <c r="DM35" s="95"/>
      <c r="DN35" s="95"/>
      <c r="DO35" s="95"/>
      <c r="DP35" s="95"/>
      <c r="DQ35" s="95"/>
    </row>
    <row r="36" spans="1:121" s="82" customFormat="1" x14ac:dyDescent="0.25">
      <c r="A36" s="81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6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</row>
    <row r="37" spans="1:121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8"/>
      <c r="AK37" s="98"/>
      <c r="AL37" s="98"/>
      <c r="AM37" s="98"/>
    </row>
    <row r="38" spans="1:121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</row>
    <row r="39" spans="1:121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</row>
    <row r="40" spans="1:121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8"/>
      <c r="AL40" s="98"/>
      <c r="AM40" s="98"/>
    </row>
  </sheetData>
  <mergeCells count="8">
    <mergeCell ref="A1:A3"/>
    <mergeCell ref="C1:E1"/>
    <mergeCell ref="K1:K3"/>
    <mergeCell ref="F1:G1"/>
    <mergeCell ref="H1:H2"/>
    <mergeCell ref="B1:B2"/>
    <mergeCell ref="I1:I2"/>
    <mergeCell ref="J1:J2"/>
  </mergeCells>
  <phoneticPr fontId="0" type="noConversion"/>
  <conditionalFormatting sqref="J5:J12">
    <cfRule type="cellIs" dxfId="2" priority="1" stopIfTrue="1" operator="equal">
      <formula>0</formula>
    </cfRule>
  </conditionalFormatting>
  <pageMargins left="0.5" right="0.46" top="0.55000000000000004" bottom="0.48" header="0.36" footer="0.28999999999999998"/>
  <pageSetup paperSize="9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BCFlow" shapeId="2049" r:id="rId4">
          <objectPr defaultSize="0" autoPict="0" r:id="rId5">
            <anchor moveWithCells="1" sizeWithCells="1">
              <from>
                <xdr:col>0</xdr:col>
                <xdr:colOff>139700</xdr:colOff>
                <xdr:row>16</xdr:row>
                <xdr:rowOff>44450</xdr:rowOff>
              </from>
              <to>
                <xdr:col>5</xdr:col>
                <xdr:colOff>565150</xdr:colOff>
                <xdr:row>35</xdr:row>
                <xdr:rowOff>95250</xdr:rowOff>
              </to>
            </anchor>
          </objectPr>
        </oleObject>
      </mc:Choice>
      <mc:Fallback>
        <oleObject progId="ABCFlow" shapeId="2049" r:id="rId4"/>
      </mc:Fallback>
    </mc:AlternateContent>
    <mc:AlternateContent xmlns:mc="http://schemas.openxmlformats.org/markup-compatibility/2006">
      <mc:Choice Requires="x14">
        <oleObject progId="ABCFlow" shapeId="2050" r:id="rId6">
          <objectPr defaultSize="0" autoPict="0" r:id="rId5">
            <anchor moveWithCells="1" sizeWithCells="1">
              <from>
                <xdr:col>6</xdr:col>
                <xdr:colOff>546100</xdr:colOff>
                <xdr:row>16</xdr:row>
                <xdr:rowOff>44450</xdr:rowOff>
              </from>
              <to>
                <xdr:col>10</xdr:col>
                <xdr:colOff>527050</xdr:colOff>
                <xdr:row>36</xdr:row>
                <xdr:rowOff>57150</xdr:rowOff>
              </to>
            </anchor>
          </objectPr>
        </oleObject>
      </mc:Choice>
      <mc:Fallback>
        <oleObject progId="ABCFlow" shapeId="205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topLeftCell="A16" zoomScale="70" workbookViewId="0">
      <selection activeCell="H48" sqref="H48"/>
    </sheetView>
  </sheetViews>
  <sheetFormatPr defaultRowHeight="12.5" x14ac:dyDescent="0.25"/>
  <cols>
    <col min="1" max="1" width="11" customWidth="1"/>
    <col min="5" max="17" width="5.54296875" style="37" customWidth="1"/>
  </cols>
  <sheetData>
    <row r="1" spans="1:17" s="42" customFormat="1" ht="27.75" customHeight="1" x14ac:dyDescent="0.25">
      <c r="A1" s="129" t="s">
        <v>114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</row>
    <row r="2" spans="1:17" x14ac:dyDescent="0.25">
      <c r="A2" s="130" t="s">
        <v>18</v>
      </c>
      <c r="B2" s="131" t="s">
        <v>9</v>
      </c>
      <c r="C2" s="131" t="s">
        <v>65</v>
      </c>
      <c r="D2" s="131" t="s">
        <v>66</v>
      </c>
      <c r="E2" s="127">
        <v>1</v>
      </c>
      <c r="F2" s="127">
        <v>2</v>
      </c>
      <c r="G2" s="127">
        <v>3</v>
      </c>
      <c r="H2" s="127">
        <v>4</v>
      </c>
      <c r="I2" s="127">
        <v>5</v>
      </c>
      <c r="J2" s="127">
        <v>6</v>
      </c>
      <c r="K2" s="127">
        <v>7</v>
      </c>
      <c r="L2" s="127">
        <v>8</v>
      </c>
      <c r="M2" s="127">
        <v>9</v>
      </c>
      <c r="N2" s="127">
        <v>10</v>
      </c>
      <c r="O2" s="127">
        <v>11</v>
      </c>
      <c r="P2" s="127">
        <v>12</v>
      </c>
      <c r="Q2" s="136">
        <v>13</v>
      </c>
    </row>
    <row r="3" spans="1:17" x14ac:dyDescent="0.25">
      <c r="A3" s="125"/>
      <c r="B3" s="131"/>
      <c r="C3" s="131"/>
      <c r="D3" s="131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36"/>
    </row>
    <row r="4" spans="1:17" ht="13" thickBot="1" x14ac:dyDescent="0.3">
      <c r="A4" s="126"/>
      <c r="B4" s="132"/>
      <c r="C4" s="132"/>
      <c r="D4" s="132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36"/>
    </row>
    <row r="5" spans="1:17" ht="13" thickTop="1" x14ac:dyDescent="0.25">
      <c r="A5" s="137" t="s">
        <v>29</v>
      </c>
      <c r="B5" s="137">
        <v>4</v>
      </c>
      <c r="C5" s="137">
        <v>2</v>
      </c>
      <c r="D5" s="137">
        <f>B5*C5</f>
        <v>8</v>
      </c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 x14ac:dyDescent="0.25">
      <c r="A6" s="134"/>
      <c r="B6" s="134"/>
      <c r="C6" s="134"/>
      <c r="D6" s="134"/>
      <c r="E6" s="33"/>
      <c r="F6" s="33"/>
      <c r="G6" s="33"/>
      <c r="H6" s="33"/>
      <c r="I6" s="32" t="s">
        <v>71</v>
      </c>
      <c r="J6" s="32"/>
      <c r="K6" s="32"/>
      <c r="L6" s="32"/>
      <c r="M6" s="32"/>
      <c r="N6" s="32"/>
      <c r="O6" s="32"/>
      <c r="P6" s="32"/>
      <c r="Q6" s="32"/>
    </row>
    <row r="7" spans="1:17" x14ac:dyDescent="0.25">
      <c r="A7" s="134"/>
      <c r="B7" s="134"/>
      <c r="C7" s="134"/>
      <c r="D7" s="134"/>
      <c r="E7" s="32" t="s">
        <v>76</v>
      </c>
      <c r="F7" s="32" t="s">
        <v>77</v>
      </c>
      <c r="G7" s="32" t="s">
        <v>62</v>
      </c>
      <c r="H7" s="32" t="s">
        <v>78</v>
      </c>
      <c r="I7" s="32"/>
      <c r="J7" s="32"/>
      <c r="K7" s="32"/>
      <c r="L7" s="32"/>
      <c r="M7" s="32"/>
      <c r="N7" s="32"/>
      <c r="O7" s="32"/>
      <c r="P7" s="32"/>
      <c r="Q7" s="32"/>
    </row>
    <row r="8" spans="1:17" x14ac:dyDescent="0.25">
      <c r="A8" s="135"/>
      <c r="B8" s="135"/>
      <c r="C8" s="135"/>
      <c r="D8" s="135"/>
      <c r="E8" s="34" t="s">
        <v>89</v>
      </c>
      <c r="F8" s="34" t="s">
        <v>89</v>
      </c>
      <c r="G8" s="34" t="s">
        <v>89</v>
      </c>
      <c r="H8" s="34" t="s">
        <v>89</v>
      </c>
      <c r="I8" s="34"/>
      <c r="J8" s="34"/>
      <c r="K8" s="34"/>
      <c r="L8" s="34"/>
      <c r="M8" s="34"/>
      <c r="N8" s="34"/>
      <c r="O8" s="34"/>
      <c r="P8" s="34"/>
      <c r="Q8" s="34"/>
    </row>
    <row r="9" spans="1:17" x14ac:dyDescent="0.25">
      <c r="A9" s="133" t="s">
        <v>20</v>
      </c>
      <c r="B9" s="133">
        <v>3</v>
      </c>
      <c r="C9" s="133">
        <v>4</v>
      </c>
      <c r="D9" s="133">
        <f>B9*C9</f>
        <v>12</v>
      </c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</row>
    <row r="10" spans="1:17" x14ac:dyDescent="0.25">
      <c r="A10" s="134"/>
      <c r="B10" s="134"/>
      <c r="C10" s="134"/>
      <c r="D10" s="134"/>
      <c r="E10" s="33"/>
      <c r="F10" s="33"/>
      <c r="G10" s="33"/>
      <c r="H10" s="32" t="s">
        <v>71</v>
      </c>
      <c r="I10" s="32"/>
      <c r="J10" s="32"/>
      <c r="K10" s="32"/>
      <c r="L10" s="32"/>
      <c r="M10" s="32"/>
      <c r="N10" s="32"/>
      <c r="O10" s="32"/>
      <c r="P10" s="32"/>
      <c r="Q10" s="32"/>
    </row>
    <row r="11" spans="1:17" x14ac:dyDescent="0.25">
      <c r="A11" s="134"/>
      <c r="B11" s="134"/>
      <c r="C11" s="134"/>
      <c r="D11" s="134"/>
      <c r="E11" s="32" t="s">
        <v>79</v>
      </c>
      <c r="F11" s="32" t="s">
        <v>80</v>
      </c>
      <c r="G11" s="32" t="s">
        <v>81</v>
      </c>
      <c r="H11" s="32"/>
      <c r="I11" s="32"/>
      <c r="J11" s="32"/>
      <c r="K11" s="32"/>
      <c r="L11" s="32"/>
      <c r="M11" s="32"/>
      <c r="N11" s="32"/>
      <c r="O11" s="32"/>
      <c r="P11" s="32"/>
      <c r="Q11" s="32"/>
    </row>
    <row r="12" spans="1:17" x14ac:dyDescent="0.25">
      <c r="A12" s="135"/>
      <c r="B12" s="135"/>
      <c r="C12" s="135"/>
      <c r="D12" s="135"/>
      <c r="E12" s="34" t="s">
        <v>89</v>
      </c>
      <c r="F12" s="34" t="s">
        <v>89</v>
      </c>
      <c r="G12" s="34" t="s">
        <v>89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</row>
    <row r="13" spans="1:17" x14ac:dyDescent="0.25">
      <c r="A13" s="133" t="s">
        <v>21</v>
      </c>
      <c r="B13" s="133">
        <v>2</v>
      </c>
      <c r="C13" s="133">
        <v>3</v>
      </c>
      <c r="D13" s="133">
        <f>B13*C13</f>
        <v>6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</row>
    <row r="14" spans="1:17" x14ac:dyDescent="0.25">
      <c r="A14" s="134"/>
      <c r="B14" s="134"/>
      <c r="C14" s="134"/>
      <c r="D14" s="134"/>
      <c r="E14" s="36"/>
      <c r="F14" s="36"/>
      <c r="G14" s="46"/>
      <c r="H14" s="46"/>
      <c r="I14" s="32" t="s">
        <v>72</v>
      </c>
      <c r="J14" s="32"/>
      <c r="K14" s="32"/>
      <c r="L14" s="32"/>
      <c r="M14" s="32"/>
      <c r="N14" s="32"/>
      <c r="O14" s="32"/>
      <c r="P14" s="32"/>
      <c r="Q14" s="32"/>
    </row>
    <row r="15" spans="1:17" x14ac:dyDescent="0.25">
      <c r="A15" s="134"/>
      <c r="B15" s="134"/>
      <c r="C15" s="134"/>
      <c r="D15" s="134"/>
      <c r="E15" s="32" t="s">
        <v>90</v>
      </c>
      <c r="F15" s="32" t="s">
        <v>91</v>
      </c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</row>
    <row r="16" spans="1:17" x14ac:dyDescent="0.25">
      <c r="A16" s="135"/>
      <c r="B16" s="135"/>
      <c r="C16" s="135"/>
      <c r="D16" s="135"/>
      <c r="E16" s="34" t="s">
        <v>92</v>
      </c>
      <c r="F16" s="34" t="s">
        <v>92</v>
      </c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7" x14ac:dyDescent="0.25">
      <c r="A17" s="133" t="s">
        <v>22</v>
      </c>
      <c r="B17" s="133">
        <v>6</v>
      </c>
      <c r="C17" s="133">
        <v>6</v>
      </c>
      <c r="D17" s="133">
        <f>B17*C17</f>
        <v>36</v>
      </c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5">
      <c r="A18" s="134"/>
      <c r="B18" s="134"/>
      <c r="C18" s="134"/>
      <c r="D18" s="134"/>
      <c r="E18" s="32"/>
      <c r="F18" s="32"/>
      <c r="G18" s="32"/>
      <c r="H18" s="33"/>
      <c r="I18" s="33"/>
      <c r="J18" s="33"/>
      <c r="K18" s="33"/>
      <c r="L18" s="33"/>
      <c r="M18" s="33"/>
      <c r="N18" s="32" t="s">
        <v>71</v>
      </c>
      <c r="O18" s="32"/>
      <c r="P18" s="32"/>
      <c r="Q18" s="32"/>
    </row>
    <row r="19" spans="1:17" x14ac:dyDescent="0.25">
      <c r="A19" s="134"/>
      <c r="B19" s="134"/>
      <c r="C19" s="134"/>
      <c r="D19" s="134"/>
      <c r="E19" s="32"/>
      <c r="F19" s="32"/>
      <c r="G19" s="32"/>
      <c r="H19" s="32" t="s">
        <v>82</v>
      </c>
      <c r="I19" s="32" t="s">
        <v>83</v>
      </c>
      <c r="J19" s="32" t="s">
        <v>84</v>
      </c>
      <c r="K19" s="32" t="s">
        <v>85</v>
      </c>
      <c r="L19" s="32" t="s">
        <v>86</v>
      </c>
      <c r="M19" s="32" t="s">
        <v>87</v>
      </c>
      <c r="N19" s="32"/>
      <c r="O19" s="32"/>
      <c r="P19" s="32"/>
      <c r="Q19" s="32"/>
    </row>
    <row r="20" spans="1:17" x14ac:dyDescent="0.25">
      <c r="A20" s="135"/>
      <c r="B20" s="135"/>
      <c r="C20" s="135"/>
      <c r="D20" s="135"/>
      <c r="E20" s="34"/>
      <c r="F20" s="34"/>
      <c r="G20" s="34"/>
      <c r="H20" s="34" t="s">
        <v>89</v>
      </c>
      <c r="I20" s="34" t="s">
        <v>89</v>
      </c>
      <c r="J20" s="34" t="s">
        <v>89</v>
      </c>
      <c r="K20" s="34" t="s">
        <v>89</v>
      </c>
      <c r="L20" s="34" t="s">
        <v>89</v>
      </c>
      <c r="M20" s="34" t="s">
        <v>89</v>
      </c>
      <c r="N20" s="34"/>
      <c r="O20" s="34"/>
      <c r="P20" s="34"/>
      <c r="Q20" s="34"/>
    </row>
    <row r="21" spans="1:17" x14ac:dyDescent="0.25">
      <c r="A21" s="133" t="s">
        <v>23</v>
      </c>
      <c r="B21" s="133">
        <v>5</v>
      </c>
      <c r="C21" s="133">
        <v>2</v>
      </c>
      <c r="D21" s="133">
        <f>B21*C21</f>
        <v>10</v>
      </c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</row>
    <row r="22" spans="1:17" x14ac:dyDescent="0.25">
      <c r="A22" s="134"/>
      <c r="B22" s="134"/>
      <c r="C22" s="134"/>
      <c r="D22" s="134"/>
      <c r="E22" s="32"/>
      <c r="F22" s="32"/>
      <c r="G22" s="32"/>
      <c r="H22" s="32"/>
      <c r="I22" s="33"/>
      <c r="J22" s="33"/>
      <c r="K22" s="33"/>
      <c r="L22" s="33"/>
      <c r="M22" s="33"/>
      <c r="N22" s="32" t="s">
        <v>71</v>
      </c>
      <c r="O22" s="32"/>
      <c r="P22" s="32"/>
      <c r="Q22" s="32"/>
    </row>
    <row r="23" spans="1:17" x14ac:dyDescent="0.25">
      <c r="A23" s="134"/>
      <c r="B23" s="134"/>
      <c r="C23" s="134"/>
      <c r="D23" s="134"/>
      <c r="E23" s="32"/>
      <c r="F23" s="32"/>
      <c r="G23" s="32"/>
      <c r="H23" s="32"/>
      <c r="I23" s="32" t="s">
        <v>88</v>
      </c>
      <c r="J23" s="32" t="s">
        <v>76</v>
      </c>
      <c r="K23" s="32" t="s">
        <v>77</v>
      </c>
      <c r="L23" s="32" t="s">
        <v>62</v>
      </c>
      <c r="M23" s="32" t="s">
        <v>78</v>
      </c>
      <c r="N23" s="32"/>
      <c r="O23" s="32"/>
      <c r="P23" s="32"/>
      <c r="Q23" s="32"/>
    </row>
    <row r="24" spans="1:17" x14ac:dyDescent="0.25">
      <c r="A24" s="135"/>
      <c r="B24" s="135"/>
      <c r="C24" s="135"/>
      <c r="D24" s="135"/>
      <c r="E24" s="34"/>
      <c r="F24" s="34"/>
      <c r="G24" s="34"/>
      <c r="H24" s="34"/>
      <c r="I24" s="34" t="s">
        <v>89</v>
      </c>
      <c r="J24" s="34" t="s">
        <v>89</v>
      </c>
      <c r="K24" s="34" t="s">
        <v>89</v>
      </c>
      <c r="L24" s="34" t="s">
        <v>89</v>
      </c>
      <c r="M24" s="34" t="s">
        <v>89</v>
      </c>
      <c r="N24" s="34"/>
      <c r="O24" s="34"/>
      <c r="P24" s="34"/>
      <c r="Q24" s="34"/>
    </row>
    <row r="25" spans="1:17" x14ac:dyDescent="0.25">
      <c r="A25" s="133" t="s">
        <v>24</v>
      </c>
      <c r="B25" s="133">
        <v>2</v>
      </c>
      <c r="C25" s="133">
        <v>2</v>
      </c>
      <c r="D25" s="133">
        <f>B25*C25</f>
        <v>4</v>
      </c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</row>
    <row r="26" spans="1:17" x14ac:dyDescent="0.25">
      <c r="A26" s="134"/>
      <c r="B26" s="134"/>
      <c r="C26" s="134"/>
      <c r="D26" s="134"/>
      <c r="E26" s="32"/>
      <c r="F26" s="32"/>
      <c r="G26" s="36"/>
      <c r="H26" s="36"/>
      <c r="I26" s="46"/>
      <c r="J26" s="46"/>
      <c r="K26" s="46"/>
      <c r="L26" s="32" t="s">
        <v>73</v>
      </c>
      <c r="M26" s="32"/>
      <c r="N26" s="32"/>
      <c r="O26" s="32"/>
      <c r="P26" s="32"/>
      <c r="Q26" s="32"/>
    </row>
    <row r="27" spans="1:17" x14ac:dyDescent="0.25">
      <c r="A27" s="134"/>
      <c r="B27" s="134"/>
      <c r="C27" s="134"/>
      <c r="D27" s="134"/>
      <c r="E27" s="32"/>
      <c r="F27" s="32"/>
      <c r="G27" s="32" t="s">
        <v>62</v>
      </c>
      <c r="H27" s="32" t="s">
        <v>78</v>
      </c>
      <c r="I27" s="32"/>
      <c r="J27" s="32"/>
      <c r="K27" s="32"/>
      <c r="L27" s="32"/>
      <c r="M27" s="32"/>
      <c r="N27" s="32"/>
      <c r="O27" s="32"/>
      <c r="P27" s="32"/>
      <c r="Q27" s="32"/>
    </row>
    <row r="28" spans="1:17" x14ac:dyDescent="0.25">
      <c r="A28" s="135"/>
      <c r="B28" s="135"/>
      <c r="C28" s="135"/>
      <c r="D28" s="135"/>
      <c r="E28" s="34"/>
      <c r="F28" s="34"/>
      <c r="G28" s="34" t="s">
        <v>92</v>
      </c>
      <c r="H28" s="34" t="s">
        <v>92</v>
      </c>
      <c r="I28" s="34"/>
      <c r="J28" s="34"/>
      <c r="K28" s="34"/>
      <c r="L28" s="34"/>
      <c r="M28" s="34"/>
      <c r="N28" s="34"/>
      <c r="O28" s="34"/>
      <c r="P28" s="34"/>
      <c r="Q28" s="34"/>
    </row>
    <row r="29" spans="1:17" x14ac:dyDescent="0.25">
      <c r="A29" s="133" t="s">
        <v>25</v>
      </c>
      <c r="B29" s="133">
        <v>3</v>
      </c>
      <c r="C29" s="133">
        <v>2</v>
      </c>
      <c r="D29" s="133">
        <f>B29*C29</f>
        <v>6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</row>
    <row r="30" spans="1:17" x14ac:dyDescent="0.25">
      <c r="A30" s="134"/>
      <c r="B30" s="134"/>
      <c r="C30" s="134"/>
      <c r="D30" s="134"/>
      <c r="E30" s="32"/>
      <c r="F30" s="32"/>
      <c r="G30" s="36"/>
      <c r="H30" s="36"/>
      <c r="I30" s="36"/>
      <c r="J30" s="46"/>
      <c r="K30" s="46"/>
      <c r="L30" s="32" t="s">
        <v>72</v>
      </c>
      <c r="M30" s="32"/>
      <c r="N30" s="32"/>
      <c r="O30" s="32"/>
      <c r="P30" s="32"/>
      <c r="Q30" s="32"/>
    </row>
    <row r="31" spans="1:17" x14ac:dyDescent="0.25">
      <c r="A31" s="134"/>
      <c r="B31" s="134"/>
      <c r="C31" s="134"/>
      <c r="D31" s="134"/>
      <c r="E31" s="32"/>
      <c r="F31" s="32"/>
      <c r="G31" s="32" t="s">
        <v>77</v>
      </c>
      <c r="H31" s="32" t="s">
        <v>62</v>
      </c>
      <c r="I31" s="32" t="s">
        <v>78</v>
      </c>
      <c r="J31" s="32"/>
      <c r="K31" s="32"/>
      <c r="L31" s="32"/>
      <c r="M31" s="32"/>
      <c r="N31" s="32"/>
      <c r="O31" s="32"/>
      <c r="P31" s="32"/>
      <c r="Q31" s="32"/>
    </row>
    <row r="32" spans="1:17" x14ac:dyDescent="0.25">
      <c r="A32" s="135"/>
      <c r="B32" s="135"/>
      <c r="C32" s="135"/>
      <c r="D32" s="135"/>
      <c r="E32" s="34"/>
      <c r="F32" s="34"/>
      <c r="G32" s="34" t="s">
        <v>92</v>
      </c>
      <c r="H32" s="34" t="s">
        <v>92</v>
      </c>
      <c r="I32" s="34" t="s">
        <v>92</v>
      </c>
      <c r="J32" s="34"/>
      <c r="K32" s="34"/>
      <c r="L32" s="34"/>
      <c r="M32" s="34"/>
      <c r="N32" s="34"/>
      <c r="O32" s="34"/>
      <c r="P32" s="34"/>
      <c r="Q32" s="34"/>
    </row>
    <row r="33" spans="1:18" x14ac:dyDescent="0.25">
      <c r="A33" s="133" t="s">
        <v>26</v>
      </c>
      <c r="B33" s="133">
        <v>4</v>
      </c>
      <c r="C33" s="133">
        <v>6</v>
      </c>
      <c r="D33" s="133">
        <f>B33*C33</f>
        <v>24</v>
      </c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</row>
    <row r="34" spans="1:18" x14ac:dyDescent="0.25">
      <c r="A34" s="134"/>
      <c r="B34" s="134"/>
      <c r="C34" s="134"/>
      <c r="D34" s="134"/>
      <c r="E34" s="32"/>
      <c r="F34" s="32"/>
      <c r="G34" s="32"/>
      <c r="H34" s="32"/>
      <c r="I34" s="32"/>
      <c r="J34" s="32"/>
      <c r="K34" s="32"/>
      <c r="L34" s="32"/>
      <c r="M34" s="32"/>
      <c r="N34" s="33"/>
      <c r="O34" s="33"/>
      <c r="P34" s="33"/>
      <c r="Q34" s="33"/>
      <c r="R34" s="29" t="s">
        <v>71</v>
      </c>
    </row>
    <row r="35" spans="1:18" x14ac:dyDescent="0.25">
      <c r="A35" s="134"/>
      <c r="B35" s="134"/>
      <c r="C35" s="134"/>
      <c r="D35" s="134"/>
      <c r="E35" s="32"/>
      <c r="F35" s="32"/>
      <c r="G35" s="32"/>
      <c r="H35" s="32"/>
      <c r="I35" s="32"/>
      <c r="J35" s="32"/>
      <c r="K35" s="32"/>
      <c r="L35" s="32"/>
      <c r="M35" s="32"/>
      <c r="N35" s="32" t="s">
        <v>84</v>
      </c>
      <c r="O35" s="32" t="s">
        <v>85</v>
      </c>
      <c r="P35" s="32" t="s">
        <v>86</v>
      </c>
      <c r="Q35" s="32" t="s">
        <v>87</v>
      </c>
    </row>
    <row r="36" spans="1:18" x14ac:dyDescent="0.25">
      <c r="A36" s="135"/>
      <c r="B36" s="135"/>
      <c r="C36" s="135"/>
      <c r="D36" s="135"/>
      <c r="E36" s="34"/>
      <c r="F36" s="34"/>
      <c r="G36" s="34"/>
      <c r="H36" s="34"/>
      <c r="I36" s="34"/>
      <c r="J36" s="34"/>
      <c r="K36" s="34"/>
      <c r="L36" s="34"/>
      <c r="M36" s="34"/>
      <c r="N36" s="34" t="s">
        <v>89</v>
      </c>
      <c r="O36" s="34" t="s">
        <v>89</v>
      </c>
      <c r="P36" s="34" t="s">
        <v>89</v>
      </c>
      <c r="Q36" s="34" t="s">
        <v>89</v>
      </c>
    </row>
    <row r="37" spans="1:18" x14ac:dyDescent="0.25">
      <c r="A37" s="133" t="s">
        <v>27</v>
      </c>
      <c r="B37" s="133">
        <v>5</v>
      </c>
      <c r="C37" s="133">
        <v>1</v>
      </c>
      <c r="D37" s="133">
        <f>B37*C37</f>
        <v>5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</row>
    <row r="38" spans="1:18" x14ac:dyDescent="0.25">
      <c r="A38" s="134"/>
      <c r="B38" s="134"/>
      <c r="C38" s="134"/>
      <c r="D38" s="134"/>
      <c r="E38" s="32"/>
      <c r="F38" s="32"/>
      <c r="G38" s="32"/>
      <c r="H38" s="32"/>
      <c r="I38" s="36"/>
      <c r="J38" s="36"/>
      <c r="K38" s="36"/>
      <c r="L38" s="36"/>
      <c r="M38" s="36"/>
      <c r="N38" s="46"/>
      <c r="O38" s="46"/>
      <c r="P38" s="46"/>
      <c r="Q38" s="46"/>
      <c r="R38" s="29" t="s">
        <v>74</v>
      </c>
    </row>
    <row r="39" spans="1:18" x14ac:dyDescent="0.25">
      <c r="A39" s="134"/>
      <c r="B39" s="134"/>
      <c r="C39" s="134"/>
      <c r="D39" s="134"/>
      <c r="E39" s="32"/>
      <c r="F39" s="32"/>
      <c r="G39" s="32"/>
      <c r="H39" s="32"/>
      <c r="I39" s="32"/>
      <c r="J39" s="32"/>
      <c r="K39" s="32"/>
      <c r="L39" s="32"/>
      <c r="M39" s="32"/>
      <c r="N39" s="32" t="s">
        <v>99</v>
      </c>
      <c r="O39" s="32" t="s">
        <v>100</v>
      </c>
      <c r="P39" s="32" t="s">
        <v>101</v>
      </c>
      <c r="Q39" s="32" t="s">
        <v>78</v>
      </c>
    </row>
    <row r="40" spans="1:18" x14ac:dyDescent="0.25">
      <c r="A40" s="135"/>
      <c r="B40" s="135"/>
      <c r="C40" s="135"/>
      <c r="D40" s="135"/>
      <c r="E40" s="34"/>
      <c r="F40" s="34"/>
      <c r="G40" s="34"/>
      <c r="H40" s="34"/>
      <c r="I40" s="34"/>
      <c r="J40" s="34"/>
      <c r="K40" s="34"/>
      <c r="L40" s="34"/>
      <c r="M40" s="34"/>
      <c r="N40" s="34" t="s">
        <v>102</v>
      </c>
      <c r="O40" s="34" t="s">
        <v>102</v>
      </c>
      <c r="P40" s="34" t="s">
        <v>102</v>
      </c>
      <c r="Q40" s="34" t="s">
        <v>102</v>
      </c>
    </row>
    <row r="41" spans="1:18" x14ac:dyDescent="0.25">
      <c r="A41" s="133" t="s">
        <v>28</v>
      </c>
      <c r="B41" s="133">
        <v>6</v>
      </c>
      <c r="C41" s="133">
        <v>5</v>
      </c>
      <c r="D41" s="133">
        <f>B41*C41</f>
        <v>30</v>
      </c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</row>
    <row r="42" spans="1:18" x14ac:dyDescent="0.25">
      <c r="A42" s="134"/>
      <c r="B42" s="134"/>
      <c r="C42" s="134"/>
      <c r="D42" s="134">
        <f>SUM(D5:D41)</f>
        <v>141</v>
      </c>
      <c r="E42" s="32"/>
      <c r="F42" s="32"/>
      <c r="G42" s="32"/>
      <c r="H42" s="32"/>
      <c r="I42" s="32"/>
      <c r="J42" s="36"/>
      <c r="K42" s="36"/>
      <c r="L42" s="36"/>
      <c r="M42" s="36"/>
      <c r="N42" s="36"/>
      <c r="O42" s="36"/>
      <c r="P42" s="46"/>
      <c r="Q42" s="46"/>
      <c r="R42" s="29" t="s">
        <v>75</v>
      </c>
    </row>
    <row r="43" spans="1:18" x14ac:dyDescent="0.25">
      <c r="A43" s="134"/>
      <c r="B43" s="134"/>
      <c r="C43" s="134"/>
      <c r="D43" s="134"/>
      <c r="E43" s="32"/>
      <c r="F43" s="32"/>
      <c r="G43" s="32"/>
      <c r="H43" s="32"/>
      <c r="I43" s="32"/>
      <c r="J43" s="32" t="s">
        <v>93</v>
      </c>
      <c r="K43" s="32" t="s">
        <v>94</v>
      </c>
      <c r="L43" s="32" t="s">
        <v>95</v>
      </c>
      <c r="M43" s="32" t="s">
        <v>96</v>
      </c>
      <c r="N43" s="32" t="s">
        <v>97</v>
      </c>
      <c r="O43" s="32" t="s">
        <v>98</v>
      </c>
      <c r="P43" s="32"/>
      <c r="Q43" s="32"/>
    </row>
    <row r="44" spans="1:18" x14ac:dyDescent="0.25">
      <c r="A44" s="135"/>
      <c r="B44" s="135"/>
      <c r="C44" s="135"/>
      <c r="D44" s="135"/>
      <c r="E44" s="34"/>
      <c r="F44" s="34"/>
      <c r="G44" s="34"/>
      <c r="H44" s="34"/>
      <c r="I44" s="34"/>
      <c r="J44" s="34" t="s">
        <v>92</v>
      </c>
      <c r="K44" s="34" t="s">
        <v>92</v>
      </c>
      <c r="L44" s="34" t="s">
        <v>92</v>
      </c>
      <c r="M44" s="34" t="s">
        <v>92</v>
      </c>
      <c r="N44" s="34" t="s">
        <v>92</v>
      </c>
      <c r="O44" s="34" t="s">
        <v>92</v>
      </c>
      <c r="P44" s="34"/>
      <c r="Q44" s="34"/>
    </row>
    <row r="45" spans="1:18" s="13" customFormat="1" ht="19.5" customHeight="1" x14ac:dyDescent="0.3">
      <c r="A45" s="30"/>
      <c r="B45" s="30"/>
      <c r="C45" s="30"/>
      <c r="D45" s="38" t="s">
        <v>67</v>
      </c>
      <c r="E45" s="39">
        <v>6</v>
      </c>
      <c r="F45" s="39">
        <v>6</v>
      </c>
      <c r="G45" s="39">
        <v>6</v>
      </c>
      <c r="H45" s="39">
        <v>8</v>
      </c>
      <c r="I45" s="39">
        <v>8</v>
      </c>
      <c r="J45" s="39">
        <v>8</v>
      </c>
      <c r="K45" s="39">
        <v>8</v>
      </c>
      <c r="L45" s="39">
        <v>8</v>
      </c>
      <c r="M45" s="39">
        <v>8</v>
      </c>
      <c r="N45" s="39">
        <v>6</v>
      </c>
      <c r="O45" s="39">
        <v>6</v>
      </c>
      <c r="P45" s="39">
        <v>6</v>
      </c>
      <c r="Q45" s="39">
        <v>6</v>
      </c>
    </row>
    <row r="46" spans="1:18" s="13" customFormat="1" ht="19.5" customHeight="1" x14ac:dyDescent="0.3">
      <c r="D46" s="28" t="s">
        <v>68</v>
      </c>
      <c r="E46" s="40">
        <v>3</v>
      </c>
      <c r="F46" s="40">
        <v>3</v>
      </c>
      <c r="G46" s="40">
        <v>4</v>
      </c>
      <c r="H46" s="40">
        <v>4</v>
      </c>
      <c r="I46" s="40">
        <v>4</v>
      </c>
      <c r="J46" s="40">
        <v>5</v>
      </c>
      <c r="K46" s="40">
        <v>5</v>
      </c>
      <c r="L46" s="40">
        <v>5</v>
      </c>
      <c r="M46" s="40">
        <v>5</v>
      </c>
      <c r="N46" s="40">
        <v>5</v>
      </c>
      <c r="O46" s="40">
        <v>5</v>
      </c>
      <c r="P46" s="40"/>
      <c r="Q46" s="40"/>
    </row>
    <row r="47" spans="1:18" s="13" customFormat="1" ht="22.5" customHeight="1" x14ac:dyDescent="0.3">
      <c r="D47" s="28" t="s">
        <v>69</v>
      </c>
      <c r="E47" s="40"/>
      <c r="F47" s="40"/>
      <c r="G47" s="40"/>
      <c r="H47" s="40"/>
      <c r="I47" s="40"/>
      <c r="J47" s="40"/>
      <c r="K47" s="40"/>
      <c r="L47" s="40"/>
      <c r="M47" s="40"/>
      <c r="N47" s="40">
        <v>1</v>
      </c>
      <c r="O47" s="40">
        <v>1</v>
      </c>
      <c r="P47" s="40">
        <v>1</v>
      </c>
      <c r="Q47" s="40">
        <v>2</v>
      </c>
    </row>
    <row r="48" spans="1:18" s="13" customFormat="1" ht="22.5" customHeight="1" x14ac:dyDescent="0.3">
      <c r="D48" s="31" t="s">
        <v>70</v>
      </c>
      <c r="E48" s="40">
        <f>SUM(E45:E47)</f>
        <v>9</v>
      </c>
      <c r="F48" s="40">
        <f t="shared" ref="F48:Q48" si="0">SUM(F45:F47)</f>
        <v>9</v>
      </c>
      <c r="G48" s="40">
        <f t="shared" si="0"/>
        <v>10</v>
      </c>
      <c r="H48" s="40">
        <f t="shared" si="0"/>
        <v>12</v>
      </c>
      <c r="I48" s="40">
        <f t="shared" si="0"/>
        <v>12</v>
      </c>
      <c r="J48" s="40">
        <f t="shared" si="0"/>
        <v>13</v>
      </c>
      <c r="K48" s="40">
        <f t="shared" si="0"/>
        <v>13</v>
      </c>
      <c r="L48" s="40">
        <f t="shared" si="0"/>
        <v>13</v>
      </c>
      <c r="M48" s="40">
        <f t="shared" si="0"/>
        <v>13</v>
      </c>
      <c r="N48" s="40">
        <f t="shared" si="0"/>
        <v>12</v>
      </c>
      <c r="O48" s="40">
        <f t="shared" si="0"/>
        <v>12</v>
      </c>
      <c r="P48" s="40">
        <f t="shared" si="0"/>
        <v>7</v>
      </c>
      <c r="Q48" s="40">
        <f t="shared" si="0"/>
        <v>8</v>
      </c>
    </row>
    <row r="49" spans="1:17" x14ac:dyDescent="0.25"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</row>
    <row r="50" spans="1:17" x14ac:dyDescent="0.25"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</row>
    <row r="51" spans="1:17" x14ac:dyDescent="0.25"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</row>
    <row r="52" spans="1:17" ht="126.75" customHeight="1" x14ac:dyDescent="0.25"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</row>
    <row r="53" spans="1:17" ht="13" x14ac:dyDescent="0.3">
      <c r="A53" s="13" t="s">
        <v>103</v>
      </c>
    </row>
    <row r="54" spans="1:17" s="43" customFormat="1" ht="22.5" customHeight="1" x14ac:dyDescent="0.35">
      <c r="A54" s="43">
        <v>1</v>
      </c>
      <c r="B54" s="43" t="s">
        <v>104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</row>
    <row r="55" spans="1:17" s="43" customFormat="1" ht="22.5" customHeight="1" x14ac:dyDescent="0.35">
      <c r="A55" s="43">
        <v>2</v>
      </c>
      <c r="B55" s="43" t="s">
        <v>105</v>
      </c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</row>
    <row r="56" spans="1:17" s="43" customFormat="1" ht="22.5" customHeight="1" x14ac:dyDescent="0.35">
      <c r="A56" s="45" t="s">
        <v>106</v>
      </c>
      <c r="B56" s="43" t="s">
        <v>107</v>
      </c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</row>
    <row r="57" spans="1:17" s="43" customFormat="1" ht="22.5" customHeight="1" x14ac:dyDescent="0.35">
      <c r="C57" s="43" t="s">
        <v>108</v>
      </c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</row>
    <row r="58" spans="1:17" s="43" customFormat="1" ht="22.5" customHeight="1" x14ac:dyDescent="0.35">
      <c r="C58" s="43" t="s">
        <v>109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</row>
    <row r="59" spans="1:17" s="43" customFormat="1" ht="22.5" customHeight="1" x14ac:dyDescent="0.35">
      <c r="A59" s="43">
        <v>3</v>
      </c>
      <c r="B59" s="43" t="s">
        <v>110</v>
      </c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</row>
    <row r="60" spans="1:17" s="43" customFormat="1" ht="22.5" customHeight="1" x14ac:dyDescent="0.35">
      <c r="A60" s="43">
        <v>4</v>
      </c>
      <c r="B60" s="43" t="s">
        <v>111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</row>
    <row r="61" spans="1:17" s="43" customFormat="1" ht="22.5" customHeight="1" x14ac:dyDescent="0.35">
      <c r="A61" s="43">
        <v>5</v>
      </c>
      <c r="B61" s="43" t="s">
        <v>112</v>
      </c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</row>
    <row r="62" spans="1:17" s="43" customFormat="1" ht="22.5" customHeight="1" x14ac:dyDescent="0.35">
      <c r="A62" s="43">
        <v>6</v>
      </c>
      <c r="B62" s="43" t="s">
        <v>113</v>
      </c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</row>
  </sheetData>
  <mergeCells count="58">
    <mergeCell ref="C37:C40"/>
    <mergeCell ref="D37:D40"/>
    <mergeCell ref="C25:C28"/>
    <mergeCell ref="D25:D28"/>
    <mergeCell ref="C29:C32"/>
    <mergeCell ref="D29:D32"/>
    <mergeCell ref="A33:A36"/>
    <mergeCell ref="A37:A40"/>
    <mergeCell ref="A41:A44"/>
    <mergeCell ref="C41:C44"/>
    <mergeCell ref="D41:D44"/>
    <mergeCell ref="C33:C36"/>
    <mergeCell ref="D33:D36"/>
    <mergeCell ref="B33:B36"/>
    <mergeCell ref="B41:B44"/>
    <mergeCell ref="B37:B40"/>
    <mergeCell ref="A17:A20"/>
    <mergeCell ref="A21:A24"/>
    <mergeCell ref="A25:A28"/>
    <mergeCell ref="B29:B32"/>
    <mergeCell ref="A29:A32"/>
    <mergeCell ref="A13:A16"/>
    <mergeCell ref="B13:B16"/>
    <mergeCell ref="B25:B28"/>
    <mergeCell ref="C13:C16"/>
    <mergeCell ref="C17:C20"/>
    <mergeCell ref="D17:D20"/>
    <mergeCell ref="B21:B24"/>
    <mergeCell ref="C21:C24"/>
    <mergeCell ref="B17:B20"/>
    <mergeCell ref="D13:D16"/>
    <mergeCell ref="D21:D24"/>
    <mergeCell ref="A9:A12"/>
    <mergeCell ref="B9:B12"/>
    <mergeCell ref="C9:C12"/>
    <mergeCell ref="D9:D12"/>
    <mergeCell ref="Q2:Q4"/>
    <mergeCell ref="A5:A8"/>
    <mergeCell ref="B5:B8"/>
    <mergeCell ref="C5:C8"/>
    <mergeCell ref="D5:D8"/>
    <mergeCell ref="N2:N4"/>
    <mergeCell ref="O2:O4"/>
    <mergeCell ref="P2:P4"/>
    <mergeCell ref="I2:I4"/>
    <mergeCell ref="A1:Q1"/>
    <mergeCell ref="A2:A4"/>
    <mergeCell ref="B2:B4"/>
    <mergeCell ref="C2:C4"/>
    <mergeCell ref="D2:D4"/>
    <mergeCell ref="G2:G4"/>
    <mergeCell ref="J2:J4"/>
    <mergeCell ref="K2:K4"/>
    <mergeCell ref="L2:L4"/>
    <mergeCell ref="E2:E4"/>
    <mergeCell ref="F2:F4"/>
    <mergeCell ref="M2:M4"/>
    <mergeCell ref="H2:H4"/>
  </mergeCells>
  <phoneticPr fontId="0" type="noConversion"/>
  <pageMargins left="0.45" right="0.25" top="0.5" bottom="0.55000000000000004" header="0.5" footer="0.5"/>
  <pageSetup paperSize="9" scale="71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34"/>
  <sheetViews>
    <sheetView tabSelected="1" zoomScale="84" workbookViewId="0">
      <selection sqref="A1:S1"/>
    </sheetView>
  </sheetViews>
  <sheetFormatPr defaultRowHeight="13" x14ac:dyDescent="0.3"/>
  <cols>
    <col min="1" max="1" width="8.54296875" customWidth="1"/>
    <col min="2" max="3" width="4.1796875" hidden="1" customWidth="1"/>
    <col min="4" max="4" width="6.81640625" customWidth="1"/>
    <col min="5" max="5" width="8.54296875" customWidth="1"/>
    <col min="6" max="6" width="3.54296875" customWidth="1"/>
    <col min="7" max="7" width="7.453125" customWidth="1"/>
    <col min="8" max="8" width="9.1796875" customWidth="1"/>
    <col min="9" max="9" width="5.81640625" customWidth="1"/>
    <col min="10" max="10" width="4.7265625" customWidth="1"/>
    <col min="11" max="11" width="5.7265625" customWidth="1"/>
    <col min="12" max="12" width="6.1796875" customWidth="1"/>
    <col min="13" max="13" width="4.1796875" customWidth="1"/>
    <col min="14" max="14" width="5.26953125" customWidth="1"/>
    <col min="15" max="15" width="5.54296875" customWidth="1"/>
    <col min="16" max="16" width="5.7265625" customWidth="1"/>
    <col min="17" max="17" width="6.7265625" customWidth="1"/>
    <col min="18" max="18" width="9" customWidth="1"/>
    <col min="19" max="20" width="10.54296875" style="13" customWidth="1"/>
    <col min="21" max="21" width="2.453125" style="48" customWidth="1"/>
    <col min="23" max="24" width="5.7265625" customWidth="1"/>
    <col min="26" max="26" width="5.7265625" customWidth="1"/>
    <col min="27" max="27" width="5.7265625" style="54" customWidth="1"/>
    <col min="28" max="28" width="5.7265625" customWidth="1"/>
    <col min="29" max="29" width="10.1796875" customWidth="1"/>
    <col min="30" max="30" width="8.1796875" customWidth="1"/>
    <col min="31" max="31" width="9.1796875" customWidth="1"/>
    <col min="32" max="32" width="6" customWidth="1"/>
    <col min="33" max="33" width="9.1796875" customWidth="1"/>
    <col min="35" max="35" width="7.54296875" customWidth="1"/>
    <col min="36" max="36" width="7" customWidth="1"/>
    <col min="38" max="38" width="7.1796875" customWidth="1"/>
    <col min="41" max="41" width="6.26953125" customWidth="1"/>
  </cols>
  <sheetData>
    <row r="1" spans="1:42" ht="14" x14ac:dyDescent="0.3">
      <c r="A1" s="193" t="s">
        <v>33</v>
      </c>
      <c r="B1" s="193"/>
      <c r="C1" s="193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5"/>
      <c r="V1" s="149" t="s">
        <v>63</v>
      </c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</row>
    <row r="3" spans="1:42" s="99" customFormat="1" ht="12.75" customHeight="1" x14ac:dyDescent="0.25">
      <c r="A3" s="147" t="s">
        <v>18</v>
      </c>
      <c r="B3" s="141" t="s">
        <v>34</v>
      </c>
      <c r="C3" s="142"/>
      <c r="D3" s="171" t="s">
        <v>10</v>
      </c>
      <c r="E3" s="172"/>
      <c r="F3" s="105"/>
      <c r="G3" s="147" t="s">
        <v>3</v>
      </c>
      <c r="H3" s="147" t="s">
        <v>7</v>
      </c>
      <c r="I3" s="171" t="s">
        <v>16</v>
      </c>
      <c r="J3" s="166" t="s">
        <v>41</v>
      </c>
      <c r="K3" s="166"/>
      <c r="L3" s="166"/>
      <c r="M3" s="166" t="s">
        <v>56</v>
      </c>
      <c r="N3" s="166"/>
      <c r="O3" s="166"/>
      <c r="P3" s="166" t="s">
        <v>59</v>
      </c>
      <c r="Q3" s="166"/>
      <c r="R3" s="166"/>
      <c r="S3" s="158" t="s">
        <v>38</v>
      </c>
      <c r="T3" s="158"/>
      <c r="V3" s="147" t="s">
        <v>42</v>
      </c>
      <c r="W3" s="148" t="s">
        <v>126</v>
      </c>
      <c r="X3" s="148" t="s">
        <v>127</v>
      </c>
      <c r="Y3" s="147" t="s">
        <v>43</v>
      </c>
      <c r="Z3" s="141" t="s">
        <v>44</v>
      </c>
      <c r="AA3" s="142"/>
      <c r="AB3" s="141" t="s">
        <v>45</v>
      </c>
      <c r="AC3" s="142"/>
      <c r="AD3" s="147" t="s">
        <v>46</v>
      </c>
      <c r="AE3" s="138" t="s">
        <v>41</v>
      </c>
      <c r="AF3" s="139"/>
      <c r="AG3" s="140"/>
      <c r="AH3" s="138" t="s">
        <v>56</v>
      </c>
      <c r="AI3" s="139"/>
      <c r="AJ3" s="140"/>
      <c r="AK3" s="138" t="s">
        <v>59</v>
      </c>
      <c r="AL3" s="139"/>
      <c r="AM3" s="140"/>
      <c r="AN3" s="138" t="s">
        <v>129</v>
      </c>
      <c r="AO3" s="139"/>
      <c r="AP3" s="140"/>
    </row>
    <row r="4" spans="1:42" s="99" customFormat="1" ht="21" customHeight="1" x14ac:dyDescent="0.25">
      <c r="A4" s="147"/>
      <c r="B4" s="169"/>
      <c r="C4" s="170"/>
      <c r="D4" s="101" t="s">
        <v>9</v>
      </c>
      <c r="E4" s="101" t="s">
        <v>12</v>
      </c>
      <c r="F4" s="101"/>
      <c r="G4" s="147"/>
      <c r="H4" s="147"/>
      <c r="I4" s="171"/>
      <c r="J4" s="167" t="s">
        <v>39</v>
      </c>
      <c r="K4" s="168"/>
      <c r="L4" s="147" t="s">
        <v>40</v>
      </c>
      <c r="M4" s="167" t="s">
        <v>39</v>
      </c>
      <c r="N4" s="168"/>
      <c r="O4" s="147" t="s">
        <v>40</v>
      </c>
      <c r="P4" s="167" t="s">
        <v>39</v>
      </c>
      <c r="Q4" s="168"/>
      <c r="R4" s="147" t="s">
        <v>40</v>
      </c>
      <c r="S4" s="159" t="s">
        <v>39</v>
      </c>
      <c r="T4" s="159" t="s">
        <v>40</v>
      </c>
      <c r="V4" s="147"/>
      <c r="W4" s="150"/>
      <c r="X4" s="150"/>
      <c r="Y4" s="147"/>
      <c r="Z4" s="161"/>
      <c r="AA4" s="162"/>
      <c r="AB4" s="161"/>
      <c r="AC4" s="162"/>
      <c r="AD4" s="147"/>
      <c r="AE4" s="141" t="s">
        <v>47</v>
      </c>
      <c r="AF4" s="142"/>
      <c r="AG4" s="147" t="s">
        <v>64</v>
      </c>
      <c r="AH4" s="141" t="s">
        <v>47</v>
      </c>
      <c r="AI4" s="142"/>
      <c r="AJ4" s="147" t="s">
        <v>64</v>
      </c>
      <c r="AK4" s="141" t="s">
        <v>47</v>
      </c>
      <c r="AL4" s="142"/>
      <c r="AM4" s="147" t="s">
        <v>64</v>
      </c>
      <c r="AN4" s="141" t="s">
        <v>47</v>
      </c>
      <c r="AO4" s="142"/>
      <c r="AP4" s="147" t="s">
        <v>64</v>
      </c>
    </row>
    <row r="5" spans="1:42" s="100" customFormat="1" ht="31.5" customHeight="1" thickBot="1" x14ac:dyDescent="0.3">
      <c r="A5" s="148"/>
      <c r="B5" s="102" t="s">
        <v>35</v>
      </c>
      <c r="C5" s="102" t="s">
        <v>36</v>
      </c>
      <c r="D5" s="103" t="s">
        <v>0</v>
      </c>
      <c r="E5" s="103" t="s">
        <v>13</v>
      </c>
      <c r="F5" s="103" t="s">
        <v>128</v>
      </c>
      <c r="G5" s="103" t="s">
        <v>4</v>
      </c>
      <c r="H5" s="103" t="s">
        <v>37</v>
      </c>
      <c r="I5" s="141"/>
      <c r="J5" s="104" t="s">
        <v>123</v>
      </c>
      <c r="K5" s="102" t="s">
        <v>124</v>
      </c>
      <c r="L5" s="148"/>
      <c r="M5" s="104" t="s">
        <v>123</v>
      </c>
      <c r="N5" s="102" t="s">
        <v>124</v>
      </c>
      <c r="O5" s="148"/>
      <c r="P5" s="104" t="s">
        <v>123</v>
      </c>
      <c r="Q5" s="102" t="s">
        <v>124</v>
      </c>
      <c r="R5" s="148"/>
      <c r="S5" s="160"/>
      <c r="T5" s="160"/>
      <c r="V5" s="148"/>
      <c r="W5" s="151"/>
      <c r="X5" s="151"/>
      <c r="Y5" s="148"/>
      <c r="Z5" s="161"/>
      <c r="AA5" s="162"/>
      <c r="AB5" s="143"/>
      <c r="AC5" s="144"/>
      <c r="AD5" s="148"/>
      <c r="AE5" s="143"/>
      <c r="AF5" s="144"/>
      <c r="AG5" s="148"/>
      <c r="AH5" s="143"/>
      <c r="AI5" s="144"/>
      <c r="AJ5" s="148"/>
      <c r="AK5" s="143"/>
      <c r="AL5" s="144"/>
      <c r="AM5" s="148"/>
      <c r="AN5" s="143"/>
      <c r="AO5" s="144"/>
      <c r="AP5" s="148"/>
    </row>
    <row r="6" spans="1:42" ht="14" thickTop="1" thickBot="1" x14ac:dyDescent="0.35">
      <c r="A6" s="8">
        <v>1</v>
      </c>
      <c r="B6" s="9">
        <v>2</v>
      </c>
      <c r="C6" s="9">
        <v>3</v>
      </c>
      <c r="D6" s="9">
        <v>4</v>
      </c>
      <c r="E6" s="9">
        <v>5</v>
      </c>
      <c r="F6" s="9"/>
      <c r="G6" s="9">
        <v>6</v>
      </c>
      <c r="H6" s="9">
        <v>7</v>
      </c>
      <c r="I6" s="9">
        <v>8</v>
      </c>
      <c r="J6" s="180">
        <v>9</v>
      </c>
      <c r="K6" s="181"/>
      <c r="L6" s="6">
        <v>10</v>
      </c>
      <c r="M6" s="180">
        <v>11</v>
      </c>
      <c r="N6" s="181"/>
      <c r="O6" s="6">
        <v>12</v>
      </c>
      <c r="P6" s="180">
        <v>13</v>
      </c>
      <c r="Q6" s="181"/>
      <c r="R6" s="6">
        <v>14</v>
      </c>
      <c r="S6" s="6">
        <v>15</v>
      </c>
      <c r="T6" s="7">
        <v>16</v>
      </c>
      <c r="V6" s="25">
        <v>1</v>
      </c>
      <c r="W6" s="145">
        <v>2</v>
      </c>
      <c r="X6" s="190"/>
      <c r="Y6" s="146"/>
      <c r="Z6" s="154">
        <v>3</v>
      </c>
      <c r="AA6" s="154"/>
      <c r="AB6" s="145">
        <v>4</v>
      </c>
      <c r="AC6" s="146"/>
      <c r="AD6" s="26">
        <v>5</v>
      </c>
      <c r="AE6" s="145">
        <v>6</v>
      </c>
      <c r="AF6" s="146"/>
      <c r="AG6" s="26">
        <v>7</v>
      </c>
      <c r="AH6" s="145">
        <v>8</v>
      </c>
      <c r="AI6" s="146"/>
      <c r="AJ6" s="26">
        <v>9</v>
      </c>
      <c r="AK6" s="145">
        <v>10</v>
      </c>
      <c r="AL6" s="146"/>
      <c r="AM6" s="27">
        <v>11</v>
      </c>
      <c r="AN6" s="145">
        <v>12</v>
      </c>
      <c r="AO6" s="146"/>
      <c r="AP6" s="27">
        <v>13</v>
      </c>
    </row>
    <row r="7" spans="1:42" s="112" customFormat="1" ht="13.5" thickTop="1" x14ac:dyDescent="0.3">
      <c r="A7" s="106" t="str">
        <f>'normalno i usiljeno TA'!A5</f>
        <v>A</v>
      </c>
      <c r="B7" s="106"/>
      <c r="C7" s="106"/>
      <c r="D7" s="106">
        <f>'normalno i usiljeno TA'!C5</f>
        <v>5</v>
      </c>
      <c r="E7" s="106">
        <f>'normalno i usiljeno TA'!D5</f>
        <v>250</v>
      </c>
      <c r="F7" s="106" t="s">
        <v>31</v>
      </c>
      <c r="G7" s="106">
        <f>'normalno i usiljeno TA'!H5</f>
        <v>2</v>
      </c>
      <c r="H7" s="106">
        <f>'normalno i usiljeno TA'!J5</f>
        <v>50</v>
      </c>
      <c r="I7" s="107">
        <f>'normalno i usiljeno TA'!K5</f>
        <v>4</v>
      </c>
      <c r="J7" s="108"/>
      <c r="K7" s="108"/>
      <c r="L7" s="106"/>
      <c r="M7" s="108"/>
      <c r="N7" s="108"/>
      <c r="O7" s="106"/>
      <c r="P7" s="109">
        <v>1</v>
      </c>
      <c r="Q7" s="109">
        <v>1</v>
      </c>
      <c r="R7" s="110">
        <f>P7*$H7</f>
        <v>50</v>
      </c>
      <c r="S7" s="111">
        <f>J7+M7+P7</f>
        <v>1</v>
      </c>
      <c r="T7" s="111">
        <f t="shared" ref="T7:T15" si="0">L7+O7+R7</f>
        <v>50</v>
      </c>
      <c r="V7" s="135">
        <v>1</v>
      </c>
      <c r="W7" s="106" t="s">
        <v>29</v>
      </c>
      <c r="X7" s="106">
        <v>5</v>
      </c>
      <c r="Y7" s="135">
        <f>SUM(X7:X9)</f>
        <v>16</v>
      </c>
      <c r="Z7" s="106" t="s">
        <v>29</v>
      </c>
      <c r="AA7" s="106">
        <v>5</v>
      </c>
      <c r="AB7" s="106">
        <v>2</v>
      </c>
      <c r="AC7" s="135">
        <f>SUM(AB7:AB9)</f>
        <v>4</v>
      </c>
      <c r="AD7" s="135">
        <f>Y7-AC7</f>
        <v>12</v>
      </c>
      <c r="AE7" s="108">
        <f>IF(AE$26=$Z7,$AB7,0)</f>
        <v>0</v>
      </c>
      <c r="AF7" s="135">
        <f>SUM(AE7:AE9)</f>
        <v>2</v>
      </c>
      <c r="AG7" s="135">
        <f>$Y7-AF7</f>
        <v>14</v>
      </c>
      <c r="AH7" s="108">
        <f>IF(AH$26=$Z7,$AB7,0)</f>
        <v>0</v>
      </c>
      <c r="AI7" s="135">
        <f>SUM(AH7:AH9)</f>
        <v>0</v>
      </c>
      <c r="AJ7" s="152">
        <f xml:space="preserve"> AG7-AI7</f>
        <v>14</v>
      </c>
      <c r="AK7" s="108">
        <f>IF(AK$26=$Z7,$AB7,0)</f>
        <v>0</v>
      </c>
      <c r="AL7" s="135">
        <f>SUM(AK7:AK9)</f>
        <v>0</v>
      </c>
      <c r="AM7" s="152">
        <f xml:space="preserve"> AJ7-AL7</f>
        <v>14</v>
      </c>
      <c r="AN7" s="108">
        <v>1</v>
      </c>
      <c r="AO7" s="135">
        <f>SUM(AN7:AN9)</f>
        <v>1</v>
      </c>
      <c r="AP7" s="152">
        <f xml:space="preserve"> AM7-AO7</f>
        <v>13</v>
      </c>
    </row>
    <row r="8" spans="1:42" x14ac:dyDescent="0.3">
      <c r="A8" s="3" t="str">
        <f>'normalno i usiljeno TA'!A6</f>
        <v>D</v>
      </c>
      <c r="B8" s="3"/>
      <c r="C8" s="3"/>
      <c r="D8" s="3">
        <f>'normalno i usiljeno TA'!C6</f>
        <v>2</v>
      </c>
      <c r="E8" s="3">
        <f>'normalno i usiljeno TA'!D6</f>
        <v>420</v>
      </c>
      <c r="F8" s="50"/>
      <c r="G8" s="5">
        <f>'normalno i usiljeno TA'!H6</f>
        <v>0</v>
      </c>
      <c r="H8" s="5">
        <f>'normalno i usiljeno TA'!J6</f>
        <v>0</v>
      </c>
      <c r="I8" s="17" t="str">
        <f>'normalno i usiljeno TA'!K6</f>
        <v>/</v>
      </c>
      <c r="J8" s="18"/>
      <c r="K8" s="18"/>
      <c r="L8" s="3"/>
      <c r="M8" s="18"/>
      <c r="N8" s="18"/>
      <c r="O8" s="3"/>
      <c r="P8" s="64"/>
      <c r="Q8" s="64"/>
      <c r="R8" s="3"/>
      <c r="S8" s="22">
        <f t="shared" ref="S8:S14" si="1">J8+M8+P8</f>
        <v>0</v>
      </c>
      <c r="T8" s="22">
        <f t="shared" si="0"/>
        <v>0</v>
      </c>
      <c r="V8" s="155"/>
      <c r="W8" s="3" t="s">
        <v>20</v>
      </c>
      <c r="X8" s="3">
        <v>3</v>
      </c>
      <c r="Y8" s="155"/>
      <c r="Z8" s="3" t="s">
        <v>20</v>
      </c>
      <c r="AA8" s="50">
        <v>3</v>
      </c>
      <c r="AB8" s="3">
        <v>0</v>
      </c>
      <c r="AC8" s="155"/>
      <c r="AD8" s="155"/>
      <c r="AE8" s="21">
        <f t="shared" ref="AE8:AE25" si="2">IF(AE$26=$Z8,$AB8,0)</f>
        <v>0</v>
      </c>
      <c r="AF8" s="155"/>
      <c r="AG8" s="155"/>
      <c r="AH8" s="21">
        <f t="shared" ref="AH8:AH25" si="3">IF(AH$26=$Z8,$AB8,0)</f>
        <v>0</v>
      </c>
      <c r="AI8" s="155"/>
      <c r="AJ8" s="153"/>
      <c r="AK8" s="21">
        <f t="shared" ref="AK8:AK25" si="4">IF(AK$26=$Z8,$AB8,0)</f>
        <v>0</v>
      </c>
      <c r="AL8" s="155"/>
      <c r="AM8" s="153"/>
      <c r="AN8" s="21">
        <f t="shared" ref="AN8:AN25" si="5">IF(AN$26=$Z8,$AB8,0)</f>
        <v>0</v>
      </c>
      <c r="AO8" s="155"/>
      <c r="AP8" s="153"/>
    </row>
    <row r="9" spans="1:42" x14ac:dyDescent="0.3">
      <c r="A9" s="3" t="str">
        <f>'normalno i usiljeno TA'!A7</f>
        <v>G</v>
      </c>
      <c r="B9" s="3"/>
      <c r="C9" s="3"/>
      <c r="D9" s="3">
        <f>'normalno i usiljeno TA'!C7</f>
        <v>6</v>
      </c>
      <c r="E9" s="3">
        <f>'normalno i usiljeno TA'!D7</f>
        <v>580</v>
      </c>
      <c r="F9" s="50"/>
      <c r="G9" s="5">
        <f>'normalno i usiljeno TA'!H7</f>
        <v>0</v>
      </c>
      <c r="H9" s="5">
        <f>'normalno i usiljeno TA'!J7</f>
        <v>0</v>
      </c>
      <c r="I9" s="17" t="str">
        <f>'normalno i usiljeno TA'!K7</f>
        <v>/</v>
      </c>
      <c r="J9" s="18"/>
      <c r="K9" s="18"/>
      <c r="L9" s="3"/>
      <c r="M9" s="18"/>
      <c r="N9" s="18"/>
      <c r="O9" s="3"/>
      <c r="P9" s="64"/>
      <c r="Q9" s="64"/>
      <c r="R9" s="3"/>
      <c r="S9" s="22">
        <f t="shared" si="1"/>
        <v>0</v>
      </c>
      <c r="T9" s="22">
        <f t="shared" si="0"/>
        <v>0</v>
      </c>
      <c r="V9" s="155"/>
      <c r="W9" s="3" t="s">
        <v>21</v>
      </c>
      <c r="X9" s="3">
        <v>8</v>
      </c>
      <c r="Y9" s="155"/>
      <c r="Z9" s="3" t="s">
        <v>21</v>
      </c>
      <c r="AA9" s="50">
        <v>8</v>
      </c>
      <c r="AB9" s="3">
        <v>2</v>
      </c>
      <c r="AC9" s="155"/>
      <c r="AD9" s="155"/>
      <c r="AE9" s="21">
        <f t="shared" si="2"/>
        <v>2</v>
      </c>
      <c r="AF9" s="155"/>
      <c r="AG9" s="155"/>
      <c r="AH9" s="21">
        <f t="shared" si="3"/>
        <v>0</v>
      </c>
      <c r="AI9" s="155"/>
      <c r="AJ9" s="153"/>
      <c r="AK9" s="21">
        <f t="shared" si="4"/>
        <v>0</v>
      </c>
      <c r="AL9" s="155"/>
      <c r="AM9" s="153"/>
      <c r="AN9" s="21">
        <f t="shared" si="5"/>
        <v>0</v>
      </c>
      <c r="AO9" s="155"/>
      <c r="AP9" s="153"/>
    </row>
    <row r="10" spans="1:42" x14ac:dyDescent="0.3">
      <c r="A10" s="3" t="str">
        <f>'normalno i usiljeno TA'!A8</f>
        <v>B</v>
      </c>
      <c r="B10" s="3"/>
      <c r="C10" s="3"/>
      <c r="D10" s="3">
        <f>'normalno i usiljeno TA'!C8</f>
        <v>3</v>
      </c>
      <c r="E10" s="3">
        <f>'normalno i usiljeno TA'!D8</f>
        <v>830</v>
      </c>
      <c r="F10" s="50"/>
      <c r="G10" s="5">
        <f>'normalno i usiljeno TA'!H8</f>
        <v>0</v>
      </c>
      <c r="H10" s="5">
        <f>'normalno i usiljeno TA'!J8</f>
        <v>0</v>
      </c>
      <c r="I10" s="17" t="str">
        <f>'normalno i usiljeno TA'!K8</f>
        <v>/</v>
      </c>
      <c r="J10" s="18"/>
      <c r="K10" s="18"/>
      <c r="L10" s="3"/>
      <c r="M10" s="19"/>
      <c r="N10" s="19"/>
      <c r="O10" s="3"/>
      <c r="P10" s="64"/>
      <c r="Q10" s="64"/>
      <c r="R10" s="3"/>
      <c r="S10" s="22">
        <f t="shared" si="1"/>
        <v>0</v>
      </c>
      <c r="T10" s="22">
        <f t="shared" si="0"/>
        <v>0</v>
      </c>
      <c r="V10" s="155">
        <v>2</v>
      </c>
      <c r="W10" s="3" t="s">
        <v>29</v>
      </c>
      <c r="X10" s="3">
        <v>5</v>
      </c>
      <c r="Y10" s="157">
        <f>SUM(X10:X12)</f>
        <v>19</v>
      </c>
      <c r="Z10" s="3" t="s">
        <v>29</v>
      </c>
      <c r="AA10" s="50">
        <v>5</v>
      </c>
      <c r="AB10" s="3">
        <v>2</v>
      </c>
      <c r="AC10" s="155">
        <f>SUM(AB10:AB12)</f>
        <v>6</v>
      </c>
      <c r="AD10" s="155">
        <f>Y10-AC10</f>
        <v>13</v>
      </c>
      <c r="AE10" s="21">
        <f t="shared" si="2"/>
        <v>0</v>
      </c>
      <c r="AF10" s="135">
        <f>SUM(AE10:AE12)</f>
        <v>2</v>
      </c>
      <c r="AG10" s="156">
        <f>$Y10-AF10</f>
        <v>17</v>
      </c>
      <c r="AH10" s="21">
        <f t="shared" si="3"/>
        <v>0</v>
      </c>
      <c r="AI10" s="135">
        <f>SUM(AH10:AH12)</f>
        <v>2</v>
      </c>
      <c r="AJ10" s="156">
        <f xml:space="preserve"> AG10-AI10</f>
        <v>15</v>
      </c>
      <c r="AK10" s="21">
        <f t="shared" si="4"/>
        <v>0</v>
      </c>
      <c r="AL10" s="135">
        <f>SUM(AK10:AK12)</f>
        <v>0</v>
      </c>
      <c r="AM10" s="156">
        <f xml:space="preserve"> AJ10-AL10</f>
        <v>15</v>
      </c>
      <c r="AN10" s="21">
        <v>1</v>
      </c>
      <c r="AO10" s="135">
        <f>SUM(AN10:AN12)</f>
        <v>1</v>
      </c>
      <c r="AP10" s="156">
        <f xml:space="preserve"> AM10-AO10</f>
        <v>14</v>
      </c>
    </row>
    <row r="11" spans="1:42" s="112" customFormat="1" x14ac:dyDescent="0.3">
      <c r="A11" s="110" t="str">
        <f>'normalno i usiljeno TA'!A9</f>
        <v>E</v>
      </c>
      <c r="B11" s="110"/>
      <c r="C11" s="110"/>
      <c r="D11" s="110">
        <f>'normalno i usiljeno TA'!C9</f>
        <v>6</v>
      </c>
      <c r="E11" s="110">
        <f>'normalno i usiljeno TA'!D9</f>
        <v>550</v>
      </c>
      <c r="F11" s="110" t="s">
        <v>31</v>
      </c>
      <c r="G11" s="106">
        <f>'normalno i usiljeno TA'!H9</f>
        <v>2</v>
      </c>
      <c r="H11" s="106">
        <f>'normalno i usiljeno TA'!J9</f>
        <v>35</v>
      </c>
      <c r="I11" s="113">
        <f>'normalno i usiljeno TA'!K9</f>
        <v>3</v>
      </c>
      <c r="J11" s="114"/>
      <c r="K11" s="114"/>
      <c r="L11" s="110"/>
      <c r="M11" s="114">
        <v>2</v>
      </c>
      <c r="N11" s="114">
        <f>J11-$J11</f>
        <v>0</v>
      </c>
      <c r="O11" s="110">
        <f>M11*$H11</f>
        <v>70</v>
      </c>
      <c r="P11" s="115"/>
      <c r="Q11" s="115"/>
      <c r="R11" s="110"/>
      <c r="S11" s="111">
        <f t="shared" si="1"/>
        <v>2</v>
      </c>
      <c r="T11" s="111">
        <f t="shared" si="0"/>
        <v>70</v>
      </c>
      <c r="V11" s="155"/>
      <c r="W11" s="110" t="s">
        <v>23</v>
      </c>
      <c r="X11" s="110">
        <v>6</v>
      </c>
      <c r="Y11" s="157"/>
      <c r="Z11" s="110" t="s">
        <v>23</v>
      </c>
      <c r="AA11" s="110">
        <v>6</v>
      </c>
      <c r="AB11" s="110">
        <v>2</v>
      </c>
      <c r="AC11" s="155"/>
      <c r="AD11" s="155"/>
      <c r="AE11" s="108">
        <f t="shared" si="2"/>
        <v>0</v>
      </c>
      <c r="AF11" s="155"/>
      <c r="AG11" s="157"/>
      <c r="AH11" s="108">
        <f t="shared" si="3"/>
        <v>2</v>
      </c>
      <c r="AI11" s="155"/>
      <c r="AJ11" s="157"/>
      <c r="AK11" s="108">
        <f t="shared" si="4"/>
        <v>0</v>
      </c>
      <c r="AL11" s="155"/>
      <c r="AM11" s="157"/>
      <c r="AN11" s="108">
        <f t="shared" si="5"/>
        <v>0</v>
      </c>
      <c r="AO11" s="155"/>
      <c r="AP11" s="157"/>
    </row>
    <row r="12" spans="1:42" s="122" customFormat="1" x14ac:dyDescent="0.3">
      <c r="A12" s="116" t="str">
        <f>'normalno i usiljeno TA'!A10</f>
        <v>H</v>
      </c>
      <c r="B12" s="116"/>
      <c r="C12" s="116"/>
      <c r="D12" s="116">
        <f>'normalno i usiljeno TA'!C10</f>
        <v>9</v>
      </c>
      <c r="E12" s="116">
        <f>'normalno i usiljeno TA'!D10</f>
        <v>710</v>
      </c>
      <c r="F12" s="116"/>
      <c r="G12" s="117">
        <f>'normalno i usiljeno TA'!H10</f>
        <v>1</v>
      </c>
      <c r="H12" s="117">
        <f>'normalno i usiljeno TA'!J10</f>
        <v>90</v>
      </c>
      <c r="I12" s="118">
        <f>'normalno i usiljeno TA'!K10</f>
        <v>5</v>
      </c>
      <c r="J12" s="119"/>
      <c r="K12" s="119"/>
      <c r="L12" s="116"/>
      <c r="M12" s="119"/>
      <c r="N12" s="119"/>
      <c r="O12" s="116"/>
      <c r="P12" s="120">
        <v>1</v>
      </c>
      <c r="Q12" s="120">
        <f>M12-$J12</f>
        <v>0</v>
      </c>
      <c r="R12" s="116">
        <f>P12*$H12</f>
        <v>90</v>
      </c>
      <c r="S12" s="121">
        <f t="shared" si="1"/>
        <v>1</v>
      </c>
      <c r="T12" s="121">
        <f t="shared" si="0"/>
        <v>90</v>
      </c>
      <c r="V12" s="155"/>
      <c r="W12" s="116" t="s">
        <v>21</v>
      </c>
      <c r="X12" s="116">
        <v>8</v>
      </c>
      <c r="Y12" s="157"/>
      <c r="Z12" s="116" t="s">
        <v>21</v>
      </c>
      <c r="AA12" s="123">
        <v>8</v>
      </c>
      <c r="AB12" s="116">
        <v>2</v>
      </c>
      <c r="AC12" s="155"/>
      <c r="AD12" s="155"/>
      <c r="AE12" s="124">
        <f t="shared" si="2"/>
        <v>2</v>
      </c>
      <c r="AF12" s="155"/>
      <c r="AG12" s="157"/>
      <c r="AH12" s="124">
        <f t="shared" si="3"/>
        <v>0</v>
      </c>
      <c r="AI12" s="155"/>
      <c r="AJ12" s="157"/>
      <c r="AK12" s="124">
        <f t="shared" si="4"/>
        <v>0</v>
      </c>
      <c r="AL12" s="155"/>
      <c r="AM12" s="157"/>
      <c r="AN12" s="124">
        <f t="shared" si="5"/>
        <v>0</v>
      </c>
      <c r="AO12" s="155"/>
      <c r="AP12" s="157"/>
    </row>
    <row r="13" spans="1:42" x14ac:dyDescent="0.3">
      <c r="A13" s="3" t="str">
        <f>'normalno i usiljeno TA'!A11</f>
        <v>F</v>
      </c>
      <c r="B13" s="3"/>
      <c r="C13" s="3"/>
      <c r="D13" s="3">
        <f>'normalno i usiljeno TA'!C11</f>
        <v>4</v>
      </c>
      <c r="E13" s="3">
        <f>'normalno i usiljeno TA'!D11</f>
        <v>610</v>
      </c>
      <c r="F13" s="3"/>
      <c r="G13" s="5">
        <f>'normalno i usiljeno TA'!H11</f>
        <v>2</v>
      </c>
      <c r="H13" s="5">
        <f>'normalno i usiljeno TA'!J11</f>
        <v>20</v>
      </c>
      <c r="I13" s="17">
        <f>'normalno i usiljeno TA'!K11</f>
        <v>1.2</v>
      </c>
      <c r="J13" s="18"/>
      <c r="K13" s="18"/>
      <c r="L13" s="3"/>
      <c r="M13" s="18"/>
      <c r="N13" s="18"/>
      <c r="O13" s="3"/>
      <c r="P13" s="64"/>
      <c r="Q13" s="64"/>
      <c r="R13" s="3"/>
      <c r="S13" s="22">
        <f t="shared" si="1"/>
        <v>0</v>
      </c>
      <c r="T13" s="22">
        <f t="shared" si="0"/>
        <v>0</v>
      </c>
      <c r="V13" s="133">
        <v>3</v>
      </c>
      <c r="W13" s="3" t="s">
        <v>29</v>
      </c>
      <c r="X13" s="3">
        <v>5</v>
      </c>
      <c r="Y13" s="155">
        <f>SUM(X13:X15)</f>
        <v>15</v>
      </c>
      <c r="Z13" s="3" t="s">
        <v>29</v>
      </c>
      <c r="AA13" s="50">
        <v>5</v>
      </c>
      <c r="AB13" s="3">
        <v>2</v>
      </c>
      <c r="AC13" s="155">
        <f>SUM(AB13:AB15)</f>
        <v>6</v>
      </c>
      <c r="AD13" s="155">
        <f>Y13-AC13</f>
        <v>9</v>
      </c>
      <c r="AE13" s="21">
        <f t="shared" si="2"/>
        <v>0</v>
      </c>
      <c r="AF13" s="135">
        <f>SUM(AE13:AE15)</f>
        <v>0</v>
      </c>
      <c r="AG13" s="135">
        <f>$Y13-AF13</f>
        <v>15</v>
      </c>
      <c r="AH13" s="21">
        <f t="shared" si="3"/>
        <v>0</v>
      </c>
      <c r="AI13" s="135">
        <f>SUM(AH13:AH15)</f>
        <v>2</v>
      </c>
      <c r="AJ13" s="152">
        <f xml:space="preserve"> AG13-AI13</f>
        <v>13</v>
      </c>
      <c r="AK13" s="21">
        <f t="shared" si="4"/>
        <v>0</v>
      </c>
      <c r="AL13" s="135">
        <f>SUM(AK13:AK15)</f>
        <v>0</v>
      </c>
      <c r="AM13" s="152">
        <f xml:space="preserve"> AJ13-AL13</f>
        <v>13</v>
      </c>
      <c r="AN13" s="21">
        <v>1</v>
      </c>
      <c r="AO13" s="135">
        <f>SUM(AN13:AN15)</f>
        <v>1</v>
      </c>
      <c r="AP13" s="152">
        <f xml:space="preserve"> AM13-AO13</f>
        <v>12</v>
      </c>
    </row>
    <row r="14" spans="1:42" s="112" customFormat="1" x14ac:dyDescent="0.3">
      <c r="A14" s="110" t="str">
        <f>'normalno i usiljeno TA'!A12</f>
        <v>C</v>
      </c>
      <c r="B14" s="110"/>
      <c r="C14" s="110"/>
      <c r="D14" s="110">
        <f>'normalno i usiljeno TA'!C12</f>
        <v>8</v>
      </c>
      <c r="E14" s="110">
        <f>'normalno i usiljeno TA'!D12</f>
        <v>790</v>
      </c>
      <c r="F14" s="110" t="s">
        <v>31</v>
      </c>
      <c r="G14" s="106">
        <f>'normalno i usiljeno TA'!H12</f>
        <v>2</v>
      </c>
      <c r="H14" s="106">
        <f>'normalno i usiljeno TA'!J12</f>
        <v>20</v>
      </c>
      <c r="I14" s="113">
        <f>'normalno i usiljeno TA'!K12</f>
        <v>1.2</v>
      </c>
      <c r="J14" s="114">
        <v>2</v>
      </c>
      <c r="K14" s="114">
        <f>G14-$J14</f>
        <v>0</v>
      </c>
      <c r="L14" s="110">
        <f>J14*$H14</f>
        <v>40</v>
      </c>
      <c r="M14" s="114"/>
      <c r="N14" s="114"/>
      <c r="O14" s="110"/>
      <c r="P14" s="115"/>
      <c r="Q14" s="115"/>
      <c r="R14" s="110"/>
      <c r="S14" s="111">
        <f t="shared" si="1"/>
        <v>2</v>
      </c>
      <c r="T14" s="111">
        <f t="shared" si="0"/>
        <v>40</v>
      </c>
      <c r="V14" s="134"/>
      <c r="W14" s="110" t="s">
        <v>23</v>
      </c>
      <c r="X14" s="110">
        <v>6</v>
      </c>
      <c r="Y14" s="155"/>
      <c r="Z14" s="110" t="s">
        <v>23</v>
      </c>
      <c r="AA14" s="110">
        <v>6</v>
      </c>
      <c r="AB14" s="110">
        <v>2</v>
      </c>
      <c r="AC14" s="155"/>
      <c r="AD14" s="155"/>
      <c r="AE14" s="108">
        <f t="shared" si="2"/>
        <v>0</v>
      </c>
      <c r="AF14" s="155"/>
      <c r="AG14" s="155"/>
      <c r="AH14" s="108">
        <f t="shared" si="3"/>
        <v>2</v>
      </c>
      <c r="AI14" s="155"/>
      <c r="AJ14" s="153"/>
      <c r="AK14" s="108">
        <f t="shared" si="4"/>
        <v>0</v>
      </c>
      <c r="AL14" s="155"/>
      <c r="AM14" s="153"/>
      <c r="AN14" s="108">
        <f t="shared" si="5"/>
        <v>0</v>
      </c>
      <c r="AO14" s="155"/>
      <c r="AP14" s="153"/>
    </row>
    <row r="15" spans="1:42" x14ac:dyDescent="0.3">
      <c r="A15" s="187" t="s">
        <v>38</v>
      </c>
      <c r="B15" s="188"/>
      <c r="C15" s="65" t="s">
        <v>125</v>
      </c>
      <c r="D15" s="56">
        <v>19</v>
      </c>
      <c r="E15" s="56">
        <f>SUM(E7:E14)</f>
        <v>4740</v>
      </c>
      <c r="F15" s="12"/>
      <c r="G15" s="56">
        <f>19-14</f>
        <v>5</v>
      </c>
      <c r="H15" s="66"/>
      <c r="I15" s="67"/>
      <c r="J15" s="173">
        <f>SUM(J7:J14)</f>
        <v>2</v>
      </c>
      <c r="K15" s="174"/>
      <c r="L15" s="47">
        <f>SUM(L7:L14)</f>
        <v>40</v>
      </c>
      <c r="M15" s="173">
        <f>SUM(M7:M14)</f>
        <v>2</v>
      </c>
      <c r="N15" s="174"/>
      <c r="O15" s="47">
        <f>SUM(O7:O14)</f>
        <v>70</v>
      </c>
      <c r="P15" s="191">
        <v>1</v>
      </c>
      <c r="Q15" s="192"/>
      <c r="R15" s="47">
        <f>SUM(R7:R14)</f>
        <v>140</v>
      </c>
      <c r="S15" s="55">
        <f>J15+M15+P15</f>
        <v>5</v>
      </c>
      <c r="T15" s="56">
        <f t="shared" si="0"/>
        <v>250</v>
      </c>
      <c r="V15" s="135"/>
      <c r="W15" s="68" t="s">
        <v>24</v>
      </c>
      <c r="X15" s="68">
        <v>4</v>
      </c>
      <c r="Y15" s="155"/>
      <c r="Z15" s="68" t="s">
        <v>24</v>
      </c>
      <c r="AA15" s="79">
        <v>4</v>
      </c>
      <c r="AB15" s="68">
        <v>2</v>
      </c>
      <c r="AC15" s="155"/>
      <c r="AD15" s="155"/>
      <c r="AE15" s="21">
        <f t="shared" si="2"/>
        <v>0</v>
      </c>
      <c r="AF15" s="155"/>
      <c r="AG15" s="155"/>
      <c r="AH15" s="21">
        <f t="shared" si="3"/>
        <v>0</v>
      </c>
      <c r="AI15" s="155"/>
      <c r="AJ15" s="153"/>
      <c r="AK15" s="21">
        <f t="shared" si="4"/>
        <v>0</v>
      </c>
      <c r="AL15" s="155"/>
      <c r="AM15" s="153"/>
      <c r="AN15" s="21">
        <f t="shared" si="5"/>
        <v>0</v>
      </c>
      <c r="AO15" s="155"/>
      <c r="AP15" s="153"/>
    </row>
    <row r="16" spans="1:42" ht="18.75" customHeight="1" x14ac:dyDescent="0.3">
      <c r="A16" s="177" t="s">
        <v>51</v>
      </c>
      <c r="B16" s="178"/>
      <c r="C16" s="178"/>
      <c r="D16" s="178"/>
      <c r="E16" s="178"/>
      <c r="F16" s="178"/>
      <c r="G16" s="178"/>
      <c r="H16" s="178"/>
      <c r="I16" s="179"/>
      <c r="J16" s="163" t="s">
        <v>54</v>
      </c>
      <c r="K16" s="165"/>
      <c r="L16" s="3" t="s">
        <v>55</v>
      </c>
      <c r="M16" s="163" t="s">
        <v>57</v>
      </c>
      <c r="N16" s="165"/>
      <c r="O16" s="3" t="s">
        <v>58</v>
      </c>
      <c r="P16" s="163" t="s">
        <v>61</v>
      </c>
      <c r="Q16" s="165"/>
      <c r="R16" s="3" t="s">
        <v>60</v>
      </c>
      <c r="S16" s="20"/>
      <c r="T16" s="12"/>
      <c r="V16" s="133">
        <v>4</v>
      </c>
      <c r="W16" s="68" t="s">
        <v>22</v>
      </c>
      <c r="X16" s="68">
        <v>2</v>
      </c>
      <c r="Y16" s="155">
        <f>SUM(X16:X18)</f>
        <v>16</v>
      </c>
      <c r="Z16" s="68" t="s">
        <v>22</v>
      </c>
      <c r="AA16" s="79">
        <v>2</v>
      </c>
      <c r="AB16" s="68">
        <v>0</v>
      </c>
      <c r="AC16" s="155">
        <f>SUM(AB16:AB18)</f>
        <v>4</v>
      </c>
      <c r="AD16" s="155">
        <f>Y16-AC16</f>
        <v>12</v>
      </c>
      <c r="AE16" s="21">
        <f t="shared" si="2"/>
        <v>0</v>
      </c>
      <c r="AF16" s="135">
        <f>SUM(AE16:AE18)</f>
        <v>2</v>
      </c>
      <c r="AG16" s="135">
        <f>$Y16-AF16</f>
        <v>14</v>
      </c>
      <c r="AH16" s="21">
        <f t="shared" si="3"/>
        <v>0</v>
      </c>
      <c r="AI16" s="135">
        <f>SUM(AH16:AH18)</f>
        <v>2</v>
      </c>
      <c r="AJ16" s="152">
        <f xml:space="preserve"> AG16-AI16</f>
        <v>12</v>
      </c>
      <c r="AK16" s="21">
        <f t="shared" si="4"/>
        <v>0</v>
      </c>
      <c r="AL16" s="135">
        <f>SUM(AK16:AK18)</f>
        <v>0</v>
      </c>
      <c r="AM16" s="152">
        <f xml:space="preserve"> AJ16-AL16</f>
        <v>12</v>
      </c>
      <c r="AN16" s="21">
        <f t="shared" si="5"/>
        <v>0</v>
      </c>
      <c r="AO16" s="135">
        <f>SUM(AN16:AN18)</f>
        <v>0</v>
      </c>
      <c r="AP16" s="152">
        <f xml:space="preserve"> AM16-AO16</f>
        <v>12</v>
      </c>
    </row>
    <row r="17" spans="1:42" ht="18.75" customHeight="1" x14ac:dyDescent="0.3">
      <c r="A17" s="177" t="s">
        <v>52</v>
      </c>
      <c r="B17" s="178"/>
      <c r="C17" s="178"/>
      <c r="D17" s="178"/>
      <c r="E17" s="178"/>
      <c r="F17" s="178"/>
      <c r="G17" s="178"/>
      <c r="H17" s="178"/>
      <c r="I17" s="179"/>
      <c r="J17" s="163">
        <f>D15-J15</f>
        <v>17</v>
      </c>
      <c r="K17" s="165"/>
      <c r="L17" s="3">
        <f>E15+L15</f>
        <v>4780</v>
      </c>
      <c r="M17" s="163">
        <f>J17-M15</f>
        <v>15</v>
      </c>
      <c r="N17" s="165"/>
      <c r="O17" s="3">
        <f>L17+O15</f>
        <v>4850</v>
      </c>
      <c r="P17" s="163">
        <f>M17-P15</f>
        <v>14</v>
      </c>
      <c r="Q17" s="165"/>
      <c r="R17" s="3">
        <f>O17+R15</f>
        <v>4990</v>
      </c>
      <c r="S17" s="20">
        <f>P17</f>
        <v>14</v>
      </c>
      <c r="T17" s="12">
        <f>E15+T15</f>
        <v>4990</v>
      </c>
      <c r="V17" s="134"/>
      <c r="W17" s="69" t="s">
        <v>23</v>
      </c>
      <c r="X17" s="69">
        <v>6</v>
      </c>
      <c r="Y17" s="155"/>
      <c r="Z17" s="69" t="s">
        <v>23</v>
      </c>
      <c r="AA17" s="80">
        <v>6</v>
      </c>
      <c r="AB17" s="69">
        <v>2</v>
      </c>
      <c r="AC17" s="155"/>
      <c r="AD17" s="155"/>
      <c r="AE17" s="21">
        <f t="shared" si="2"/>
        <v>0</v>
      </c>
      <c r="AF17" s="155"/>
      <c r="AG17" s="155"/>
      <c r="AH17" s="21">
        <f t="shared" si="3"/>
        <v>2</v>
      </c>
      <c r="AI17" s="155"/>
      <c r="AJ17" s="153"/>
      <c r="AK17" s="21">
        <f t="shared" si="4"/>
        <v>0</v>
      </c>
      <c r="AL17" s="155"/>
      <c r="AM17" s="153"/>
      <c r="AN17" s="21">
        <f t="shared" si="5"/>
        <v>0</v>
      </c>
      <c r="AO17" s="155"/>
      <c r="AP17" s="153"/>
    </row>
    <row r="18" spans="1:42" ht="18.75" customHeight="1" x14ac:dyDescent="0.3">
      <c r="A18" s="177" t="s">
        <v>53</v>
      </c>
      <c r="B18" s="178"/>
      <c r="C18" s="178"/>
      <c r="D18" s="178"/>
      <c r="E18" s="178"/>
      <c r="F18" s="178"/>
      <c r="G18" s="178"/>
      <c r="H18" s="178"/>
      <c r="I18" s="179"/>
      <c r="J18" s="182">
        <f>J15/$D15</f>
        <v>0.10526315789473684</v>
      </c>
      <c r="K18" s="183"/>
      <c r="L18" s="23">
        <f>L15/E15</f>
        <v>8.4388185654008432E-3</v>
      </c>
      <c r="M18" s="182">
        <f>($D15-M17)/$D15</f>
        <v>0.21052631578947367</v>
      </c>
      <c r="N18" s="183"/>
      <c r="O18" s="23">
        <f>(O17-E15)/E15</f>
        <v>2.3206751054852322E-2</v>
      </c>
      <c r="P18" s="182">
        <f>($D15-P17)/$D15</f>
        <v>0.26315789473684209</v>
      </c>
      <c r="Q18" s="183"/>
      <c r="R18" s="23">
        <f>(R17-E15)/E15</f>
        <v>5.2742616033755275E-2</v>
      </c>
      <c r="S18" s="24">
        <f>P18</f>
        <v>0.26315789473684209</v>
      </c>
      <c r="T18" s="14">
        <f>R18</f>
        <v>5.2742616033755275E-2</v>
      </c>
      <c r="V18" s="135"/>
      <c r="W18" s="69" t="s">
        <v>21</v>
      </c>
      <c r="X18" s="69">
        <v>8</v>
      </c>
      <c r="Y18" s="155"/>
      <c r="Z18" s="69" t="s">
        <v>21</v>
      </c>
      <c r="AA18" s="80">
        <v>8</v>
      </c>
      <c r="AB18" s="69">
        <v>2</v>
      </c>
      <c r="AC18" s="155"/>
      <c r="AD18" s="155"/>
      <c r="AE18" s="21">
        <f t="shared" si="2"/>
        <v>2</v>
      </c>
      <c r="AF18" s="155"/>
      <c r="AG18" s="155"/>
      <c r="AH18" s="21">
        <f t="shared" si="3"/>
        <v>0</v>
      </c>
      <c r="AI18" s="155"/>
      <c r="AJ18" s="153"/>
      <c r="AK18" s="21">
        <f t="shared" si="4"/>
        <v>0</v>
      </c>
      <c r="AL18" s="155"/>
      <c r="AM18" s="153"/>
      <c r="AN18" s="21">
        <f t="shared" si="5"/>
        <v>0</v>
      </c>
      <c r="AO18" s="155"/>
      <c r="AP18" s="153"/>
    </row>
    <row r="19" spans="1:42" x14ac:dyDescent="0.3">
      <c r="V19" s="133">
        <v>5</v>
      </c>
      <c r="W19" s="69" t="s">
        <v>22</v>
      </c>
      <c r="X19" s="69">
        <v>2</v>
      </c>
      <c r="Y19" s="155">
        <f>SUM(X19:X21)</f>
        <v>12</v>
      </c>
      <c r="Z19" s="69" t="s">
        <v>22</v>
      </c>
      <c r="AA19" s="80">
        <v>2</v>
      </c>
      <c r="AB19" s="69">
        <v>0</v>
      </c>
      <c r="AC19" s="155">
        <f>SUM(AB19:AB21)</f>
        <v>4</v>
      </c>
      <c r="AD19" s="155">
        <f>Y19-AC19</f>
        <v>8</v>
      </c>
      <c r="AE19" s="21">
        <f t="shared" si="2"/>
        <v>0</v>
      </c>
      <c r="AF19" s="135">
        <f>SUM(AE19:AE21)</f>
        <v>0</v>
      </c>
      <c r="AG19" s="135">
        <f>$Y19-AF19</f>
        <v>12</v>
      </c>
      <c r="AH19" s="21">
        <f t="shared" si="3"/>
        <v>0</v>
      </c>
      <c r="AI19" s="135">
        <f>SUM(AH19:AH21)</f>
        <v>2</v>
      </c>
      <c r="AJ19" s="152">
        <f xml:space="preserve"> AG19-AI19</f>
        <v>10</v>
      </c>
      <c r="AK19" s="21">
        <f t="shared" si="4"/>
        <v>0</v>
      </c>
      <c r="AL19" s="135">
        <f>SUM(AK19:AK21)</f>
        <v>0</v>
      </c>
      <c r="AM19" s="152">
        <f xml:space="preserve"> AJ19-AL19</f>
        <v>10</v>
      </c>
      <c r="AN19" s="21">
        <f t="shared" si="5"/>
        <v>0</v>
      </c>
      <c r="AO19" s="135">
        <f>SUM(AN19:AN21)</f>
        <v>0</v>
      </c>
      <c r="AP19" s="152">
        <f xml:space="preserve"> AM19-AO19</f>
        <v>10</v>
      </c>
    </row>
    <row r="20" spans="1:42" x14ac:dyDescent="0.3">
      <c r="V20" s="134"/>
      <c r="W20" s="69" t="s">
        <v>23</v>
      </c>
      <c r="X20" s="69">
        <v>6</v>
      </c>
      <c r="Y20" s="155"/>
      <c r="Z20" s="69" t="s">
        <v>23</v>
      </c>
      <c r="AA20" s="80">
        <v>6</v>
      </c>
      <c r="AB20" s="69">
        <v>2</v>
      </c>
      <c r="AC20" s="155"/>
      <c r="AD20" s="155"/>
      <c r="AE20" s="21">
        <f t="shared" si="2"/>
        <v>0</v>
      </c>
      <c r="AF20" s="155"/>
      <c r="AG20" s="155"/>
      <c r="AH20" s="21">
        <f t="shared" si="3"/>
        <v>2</v>
      </c>
      <c r="AI20" s="155"/>
      <c r="AJ20" s="153"/>
      <c r="AK20" s="21">
        <f t="shared" si="4"/>
        <v>0</v>
      </c>
      <c r="AL20" s="155"/>
      <c r="AM20" s="153"/>
      <c r="AN20" s="21">
        <f t="shared" si="5"/>
        <v>0</v>
      </c>
      <c r="AO20" s="155"/>
      <c r="AP20" s="153"/>
    </row>
    <row r="21" spans="1:42" x14ac:dyDescent="0.3">
      <c r="V21" s="135"/>
      <c r="W21" s="69" t="s">
        <v>24</v>
      </c>
      <c r="X21" s="69">
        <v>4</v>
      </c>
      <c r="Y21" s="155"/>
      <c r="Z21" s="69" t="s">
        <v>24</v>
      </c>
      <c r="AA21" s="79">
        <v>4</v>
      </c>
      <c r="AB21" s="68">
        <v>2</v>
      </c>
      <c r="AC21" s="155"/>
      <c r="AD21" s="155"/>
      <c r="AE21" s="21">
        <f t="shared" si="2"/>
        <v>0</v>
      </c>
      <c r="AF21" s="155"/>
      <c r="AG21" s="155"/>
      <c r="AH21" s="21">
        <f t="shared" si="3"/>
        <v>0</v>
      </c>
      <c r="AI21" s="155"/>
      <c r="AJ21" s="153"/>
      <c r="AK21" s="21">
        <f t="shared" si="4"/>
        <v>0</v>
      </c>
      <c r="AL21" s="155"/>
      <c r="AM21" s="153"/>
      <c r="AN21" s="21">
        <f t="shared" si="5"/>
        <v>0</v>
      </c>
      <c r="AO21" s="155"/>
      <c r="AP21" s="153"/>
    </row>
    <row r="22" spans="1:42" x14ac:dyDescent="0.3">
      <c r="V22" s="155">
        <v>6</v>
      </c>
      <c r="W22" s="69" t="s">
        <v>22</v>
      </c>
      <c r="X22" s="69">
        <v>2</v>
      </c>
      <c r="Y22" s="155">
        <f>SUM(X22:X23)</f>
        <v>11</v>
      </c>
      <c r="Z22" s="69" t="s">
        <v>22</v>
      </c>
      <c r="AA22" s="79">
        <v>2</v>
      </c>
      <c r="AB22" s="68">
        <v>0</v>
      </c>
      <c r="AC22" s="155">
        <f>SUM(AB22:AB23)</f>
        <v>1</v>
      </c>
      <c r="AD22" s="155">
        <f>Y22-AC22</f>
        <v>10</v>
      </c>
      <c r="AE22" s="21">
        <f t="shared" si="2"/>
        <v>0</v>
      </c>
      <c r="AF22" s="155">
        <f>SUM(AE22:AE23)</f>
        <v>0</v>
      </c>
      <c r="AG22" s="155">
        <f>$Y22-AF22</f>
        <v>11</v>
      </c>
      <c r="AH22" s="21">
        <f t="shared" si="3"/>
        <v>0</v>
      </c>
      <c r="AI22" s="155">
        <f>SUM(AH22:AH23)</f>
        <v>0</v>
      </c>
      <c r="AJ22" s="153">
        <f xml:space="preserve"> AG22-AI22</f>
        <v>11</v>
      </c>
      <c r="AK22" s="21">
        <f t="shared" si="4"/>
        <v>0</v>
      </c>
      <c r="AL22" s="155">
        <f>SUM(AK22:AK23)</f>
        <v>1</v>
      </c>
      <c r="AM22" s="153">
        <f xml:space="preserve"> AJ22-AL22</f>
        <v>10</v>
      </c>
      <c r="AN22" s="21">
        <f t="shared" si="5"/>
        <v>0</v>
      </c>
      <c r="AO22" s="155">
        <f>SUM(AN22:AN23)</f>
        <v>0</v>
      </c>
      <c r="AP22" s="153">
        <f xml:space="preserve"> AM22-AO22</f>
        <v>10</v>
      </c>
    </row>
    <row r="23" spans="1:42" x14ac:dyDescent="0.3">
      <c r="V23" s="155"/>
      <c r="W23" s="69" t="s">
        <v>26</v>
      </c>
      <c r="X23" s="69">
        <v>9</v>
      </c>
      <c r="Y23" s="155"/>
      <c r="Z23" s="69" t="s">
        <v>26</v>
      </c>
      <c r="AA23" s="80">
        <v>9</v>
      </c>
      <c r="AB23" s="69">
        <v>1</v>
      </c>
      <c r="AC23" s="155"/>
      <c r="AD23" s="155"/>
      <c r="AE23" s="21">
        <f t="shared" si="2"/>
        <v>0</v>
      </c>
      <c r="AF23" s="155"/>
      <c r="AG23" s="155"/>
      <c r="AH23" s="21">
        <f t="shared" si="3"/>
        <v>0</v>
      </c>
      <c r="AI23" s="155"/>
      <c r="AJ23" s="153"/>
      <c r="AK23" s="21">
        <f t="shared" si="4"/>
        <v>1</v>
      </c>
      <c r="AL23" s="155"/>
      <c r="AM23" s="153"/>
      <c r="AN23" s="21">
        <f t="shared" si="5"/>
        <v>0</v>
      </c>
      <c r="AO23" s="155"/>
      <c r="AP23" s="153"/>
    </row>
    <row r="24" spans="1:42" x14ac:dyDescent="0.3">
      <c r="A24" s="184"/>
      <c r="B24" s="184"/>
      <c r="C24" s="184"/>
      <c r="D24" s="184"/>
      <c r="E24" s="184"/>
      <c r="F24" s="58"/>
      <c r="G24" s="184"/>
      <c r="H24" s="184"/>
      <c r="I24" s="184"/>
      <c r="J24" s="175"/>
      <c r="K24" s="175"/>
      <c r="L24" s="175"/>
      <c r="M24" s="175"/>
      <c r="N24" s="175"/>
      <c r="O24" s="175"/>
      <c r="P24" s="175"/>
      <c r="Q24" s="175"/>
      <c r="R24" s="175"/>
      <c r="S24" s="176"/>
      <c r="T24" s="176"/>
      <c r="U24" s="78"/>
      <c r="V24" s="155">
        <v>7</v>
      </c>
      <c r="W24" s="69" t="s">
        <v>25</v>
      </c>
      <c r="X24" s="69">
        <v>6</v>
      </c>
      <c r="Y24" s="155">
        <f>SUM(X24:X25)</f>
        <v>15</v>
      </c>
      <c r="Z24" s="69" t="s">
        <v>25</v>
      </c>
      <c r="AA24" s="79">
        <v>6</v>
      </c>
      <c r="AB24" s="68">
        <v>0</v>
      </c>
      <c r="AC24" s="155">
        <f>SUM(AB24:AB25)</f>
        <v>1</v>
      </c>
      <c r="AD24" s="185">
        <f>Y24-AC24</f>
        <v>14</v>
      </c>
      <c r="AE24" s="21">
        <f t="shared" si="2"/>
        <v>0</v>
      </c>
      <c r="AF24" s="155">
        <f>SUM(AE24:AE25)</f>
        <v>0</v>
      </c>
      <c r="AG24" s="155">
        <f>$Y24-AF24</f>
        <v>15</v>
      </c>
      <c r="AH24" s="21">
        <f t="shared" si="3"/>
        <v>0</v>
      </c>
      <c r="AI24" s="155">
        <f>SUM(AH24:AH25)</f>
        <v>0</v>
      </c>
      <c r="AJ24" s="153">
        <f xml:space="preserve"> AG24-AI24</f>
        <v>15</v>
      </c>
      <c r="AK24" s="21">
        <f t="shared" si="4"/>
        <v>0</v>
      </c>
      <c r="AL24" s="155">
        <f>SUM(AK24:AK25)</f>
        <v>1</v>
      </c>
      <c r="AM24" s="153">
        <f xml:space="preserve"> AJ24-AL24</f>
        <v>14</v>
      </c>
      <c r="AN24" s="21">
        <f t="shared" si="5"/>
        <v>0</v>
      </c>
      <c r="AO24" s="155">
        <f>SUM(AN24:AN25)</f>
        <v>0</v>
      </c>
      <c r="AP24" s="153">
        <f xml:space="preserve"> AM24-AO24</f>
        <v>14</v>
      </c>
    </row>
    <row r="25" spans="1:42" x14ac:dyDescent="0.3">
      <c r="A25" s="184"/>
      <c r="B25" s="184"/>
      <c r="C25" s="184"/>
      <c r="D25" s="59"/>
      <c r="E25" s="59"/>
      <c r="F25" s="59"/>
      <c r="G25" s="184"/>
      <c r="H25" s="184"/>
      <c r="I25" s="184"/>
      <c r="J25" s="58"/>
      <c r="K25" s="58"/>
      <c r="L25" s="58"/>
      <c r="M25" s="58"/>
      <c r="N25" s="58"/>
      <c r="O25" s="58"/>
      <c r="P25" s="58"/>
      <c r="Q25" s="58"/>
      <c r="R25" s="58"/>
      <c r="S25" s="77"/>
      <c r="T25" s="77"/>
      <c r="U25" s="78"/>
      <c r="V25" s="155"/>
      <c r="W25" s="69" t="s">
        <v>26</v>
      </c>
      <c r="X25" s="69">
        <v>9</v>
      </c>
      <c r="Y25" s="155"/>
      <c r="Z25" s="69" t="s">
        <v>26</v>
      </c>
      <c r="AA25" s="79">
        <v>9</v>
      </c>
      <c r="AB25" s="68">
        <v>1</v>
      </c>
      <c r="AC25" s="155"/>
      <c r="AD25" s="185"/>
      <c r="AE25" s="21">
        <f t="shared" si="2"/>
        <v>0</v>
      </c>
      <c r="AF25" s="155"/>
      <c r="AG25" s="155"/>
      <c r="AH25" s="21">
        <f t="shared" si="3"/>
        <v>0</v>
      </c>
      <c r="AI25" s="155"/>
      <c r="AJ25" s="153"/>
      <c r="AK25" s="21">
        <f t="shared" si="4"/>
        <v>1</v>
      </c>
      <c r="AL25" s="155"/>
      <c r="AM25" s="153"/>
      <c r="AN25" s="21">
        <f t="shared" si="5"/>
        <v>0</v>
      </c>
      <c r="AO25" s="155"/>
      <c r="AP25" s="153"/>
    </row>
    <row r="26" spans="1:42" x14ac:dyDescent="0.3">
      <c r="A26" s="57"/>
      <c r="B26" s="57"/>
      <c r="C26" s="57"/>
      <c r="D26" s="57"/>
      <c r="E26" s="57"/>
      <c r="F26" s="57"/>
      <c r="G26" s="57"/>
      <c r="H26" s="57"/>
      <c r="I26" s="60"/>
      <c r="J26" s="70"/>
      <c r="K26" s="70"/>
      <c r="L26" s="57"/>
      <c r="M26" s="70"/>
      <c r="N26" s="70"/>
      <c r="O26" s="57"/>
      <c r="P26" s="70"/>
      <c r="Q26" s="70"/>
      <c r="R26" s="57"/>
      <c r="S26" s="71"/>
      <c r="T26" s="61"/>
      <c r="U26" s="78"/>
      <c r="AD26" s="28" t="s">
        <v>48</v>
      </c>
      <c r="AE26" s="155" t="s">
        <v>21</v>
      </c>
      <c r="AF26" s="155"/>
      <c r="AG26" s="155"/>
      <c r="AH26" s="163" t="s">
        <v>23</v>
      </c>
      <c r="AI26" s="164"/>
      <c r="AJ26" s="165"/>
      <c r="AK26" s="163" t="s">
        <v>26</v>
      </c>
      <c r="AL26" s="164"/>
      <c r="AM26" s="165"/>
      <c r="AN26" s="163" t="s">
        <v>29</v>
      </c>
      <c r="AO26" s="164"/>
      <c r="AP26" s="165"/>
    </row>
    <row r="27" spans="1:42" x14ac:dyDescent="0.3">
      <c r="A27" s="57"/>
      <c r="B27" s="57"/>
      <c r="C27" s="57"/>
      <c r="D27" s="57"/>
      <c r="E27" s="57"/>
      <c r="F27" s="57"/>
      <c r="G27" s="57"/>
      <c r="H27" s="57"/>
      <c r="I27" s="60"/>
      <c r="J27" s="70"/>
      <c r="K27" s="70"/>
      <c r="L27" s="57"/>
      <c r="M27" s="70"/>
      <c r="N27" s="70"/>
      <c r="O27" s="57"/>
      <c r="P27" s="70"/>
      <c r="Q27" s="70"/>
      <c r="R27" s="57"/>
      <c r="S27" s="71"/>
      <c r="T27" s="61"/>
      <c r="U27" s="78"/>
      <c r="AD27" s="28" t="s">
        <v>49</v>
      </c>
      <c r="AE27" s="163">
        <f>MAX(AF7:AF25)</f>
        <v>2</v>
      </c>
      <c r="AF27" s="164"/>
      <c r="AG27" s="165"/>
      <c r="AH27" s="163">
        <f>MAX(AI7:AI25)</f>
        <v>2</v>
      </c>
      <c r="AI27" s="164"/>
      <c r="AJ27" s="165"/>
      <c r="AK27" s="163">
        <v>1</v>
      </c>
      <c r="AL27" s="164"/>
      <c r="AM27" s="165"/>
      <c r="AN27" s="163">
        <v>1</v>
      </c>
      <c r="AO27" s="164"/>
      <c r="AP27" s="165"/>
    </row>
    <row r="28" spans="1:42" x14ac:dyDescent="0.3">
      <c r="A28" s="57"/>
      <c r="B28" s="57"/>
      <c r="C28" s="57"/>
      <c r="D28" s="57"/>
      <c r="E28" s="57"/>
      <c r="F28" s="57"/>
      <c r="G28" s="57"/>
      <c r="H28" s="57"/>
      <c r="I28" s="60"/>
      <c r="J28" s="70"/>
      <c r="K28" s="70"/>
      <c r="L28" s="57"/>
      <c r="M28" s="72"/>
      <c r="N28" s="72"/>
      <c r="O28" s="57"/>
      <c r="P28" s="72"/>
      <c r="Q28" s="72"/>
      <c r="R28" s="57"/>
      <c r="S28" s="73"/>
      <c r="T28" s="61"/>
      <c r="U28" s="78"/>
      <c r="AD28" s="13" t="s">
        <v>50</v>
      </c>
      <c r="AE28" s="155">
        <v>0</v>
      </c>
      <c r="AF28" s="155"/>
      <c r="AG28" s="155"/>
      <c r="AH28" s="155">
        <v>0</v>
      </c>
      <c r="AI28" s="155"/>
      <c r="AJ28" s="155"/>
      <c r="AK28" s="163">
        <v>0</v>
      </c>
      <c r="AL28" s="164"/>
      <c r="AM28" s="165"/>
      <c r="AN28" s="163">
        <v>1</v>
      </c>
      <c r="AO28" s="164"/>
      <c r="AP28" s="165"/>
    </row>
    <row r="29" spans="1:42" x14ac:dyDescent="0.3">
      <c r="A29" s="57"/>
      <c r="B29" s="57"/>
      <c r="C29" s="57"/>
      <c r="D29" s="57"/>
      <c r="E29" s="57"/>
      <c r="F29" s="57"/>
      <c r="G29" s="57"/>
      <c r="H29" s="57"/>
      <c r="I29" s="60"/>
      <c r="J29" s="70"/>
      <c r="K29" s="70"/>
      <c r="L29" s="57"/>
      <c r="M29" s="72"/>
      <c r="N29" s="72"/>
      <c r="O29" s="57"/>
      <c r="P29" s="72"/>
      <c r="Q29" s="72"/>
      <c r="R29" s="57"/>
      <c r="S29" s="73"/>
      <c r="T29" s="61"/>
      <c r="U29" s="78"/>
    </row>
    <row r="30" spans="1:42" x14ac:dyDescent="0.3">
      <c r="A30" s="57"/>
      <c r="B30" s="57"/>
      <c r="C30" s="57"/>
      <c r="D30" s="57"/>
      <c r="E30" s="57"/>
      <c r="F30" s="57"/>
      <c r="G30" s="57"/>
      <c r="H30" s="57"/>
      <c r="I30" s="60"/>
      <c r="J30" s="70"/>
      <c r="K30" s="70"/>
      <c r="L30" s="57"/>
      <c r="M30" s="70"/>
      <c r="N30" s="70"/>
      <c r="O30" s="57"/>
      <c r="P30" s="70"/>
      <c r="Q30" s="70"/>
      <c r="R30" s="57"/>
      <c r="S30" s="71"/>
      <c r="T30" s="61"/>
      <c r="U30" s="78"/>
    </row>
    <row r="31" spans="1:42" x14ac:dyDescent="0.3">
      <c r="A31" s="57"/>
      <c r="B31" s="57"/>
      <c r="C31" s="57"/>
      <c r="D31" s="57"/>
      <c r="E31" s="57"/>
      <c r="F31" s="57"/>
      <c r="G31" s="57"/>
      <c r="H31" s="57"/>
      <c r="I31" s="60"/>
      <c r="J31" s="70"/>
      <c r="K31" s="70"/>
      <c r="L31" s="57"/>
      <c r="M31" s="70"/>
      <c r="N31" s="70"/>
      <c r="O31" s="57"/>
      <c r="P31" s="72"/>
      <c r="Q31" s="72"/>
      <c r="R31" s="57"/>
      <c r="S31" s="73"/>
      <c r="T31" s="61"/>
      <c r="U31" s="78"/>
    </row>
    <row r="32" spans="1:42" x14ac:dyDescent="0.3">
      <c r="A32" s="57"/>
      <c r="B32" s="57"/>
      <c r="C32" s="57"/>
      <c r="D32" s="57"/>
      <c r="E32" s="57"/>
      <c r="F32" s="57"/>
      <c r="G32" s="57"/>
      <c r="H32" s="57"/>
      <c r="I32" s="60"/>
      <c r="J32" s="70"/>
      <c r="K32" s="70"/>
      <c r="L32" s="57"/>
      <c r="M32" s="70"/>
      <c r="N32" s="70"/>
      <c r="O32" s="57"/>
      <c r="P32" s="70"/>
      <c r="Q32" s="70"/>
      <c r="R32" s="57"/>
      <c r="S32" s="73"/>
      <c r="T32" s="61"/>
      <c r="U32" s="78"/>
    </row>
    <row r="33" spans="1:21" x14ac:dyDescent="0.3">
      <c r="A33" s="57"/>
      <c r="B33" s="57"/>
      <c r="C33" s="57"/>
      <c r="D33" s="57"/>
      <c r="E33" s="57"/>
      <c r="F33" s="57"/>
      <c r="G33" s="57"/>
      <c r="H33" s="57"/>
      <c r="I33" s="60"/>
      <c r="J33" s="70"/>
      <c r="K33" s="70"/>
      <c r="L33" s="57"/>
      <c r="M33" s="70"/>
      <c r="N33" s="70"/>
      <c r="O33" s="57"/>
      <c r="P33" s="70"/>
      <c r="Q33" s="70"/>
      <c r="R33" s="57"/>
      <c r="S33" s="71"/>
      <c r="T33" s="61"/>
      <c r="U33" s="78"/>
    </row>
    <row r="34" spans="1:21" x14ac:dyDescent="0.3">
      <c r="A34" s="57"/>
      <c r="B34" s="57"/>
      <c r="C34" s="57"/>
      <c r="D34" s="57"/>
      <c r="E34" s="57"/>
      <c r="F34" s="57"/>
      <c r="G34" s="57"/>
      <c r="H34" s="57"/>
      <c r="I34" s="60"/>
      <c r="J34" s="70"/>
      <c r="K34" s="70"/>
      <c r="L34" s="57"/>
      <c r="M34" s="70"/>
      <c r="N34" s="70"/>
      <c r="O34" s="57"/>
      <c r="P34" s="70"/>
      <c r="Q34" s="70"/>
      <c r="R34" s="57"/>
      <c r="S34" s="71"/>
      <c r="T34" s="61"/>
      <c r="U34" s="78"/>
    </row>
    <row r="35" spans="1:21" x14ac:dyDescent="0.3">
      <c r="A35" s="189"/>
      <c r="B35" s="189"/>
      <c r="C35" s="189"/>
      <c r="D35" s="61"/>
      <c r="E35" s="61"/>
      <c r="F35" s="61"/>
      <c r="G35" s="61"/>
      <c r="H35" s="62"/>
      <c r="I35" s="61"/>
      <c r="J35" s="70"/>
      <c r="K35" s="70"/>
      <c r="L35" s="57"/>
      <c r="M35" s="70"/>
      <c r="N35" s="70"/>
      <c r="O35" s="57"/>
      <c r="P35" s="70"/>
      <c r="Q35" s="70"/>
      <c r="R35" s="57"/>
      <c r="S35" s="71"/>
      <c r="T35" s="61"/>
      <c r="U35" s="78"/>
    </row>
    <row r="36" spans="1:21" x14ac:dyDescent="0.3">
      <c r="A36" s="186"/>
      <c r="B36" s="186"/>
      <c r="C36" s="186"/>
      <c r="D36" s="186"/>
      <c r="E36" s="186"/>
      <c r="F36" s="186"/>
      <c r="G36" s="186"/>
      <c r="H36" s="186"/>
      <c r="I36" s="186"/>
      <c r="J36" s="70"/>
      <c r="K36" s="70"/>
      <c r="L36" s="57"/>
      <c r="M36" s="70"/>
      <c r="N36" s="70"/>
      <c r="O36" s="57"/>
      <c r="P36" s="70"/>
      <c r="Q36" s="70"/>
      <c r="R36" s="57"/>
      <c r="S36" s="71"/>
      <c r="T36" s="61"/>
      <c r="U36" s="78"/>
    </row>
    <row r="37" spans="1:21" x14ac:dyDescent="0.3">
      <c r="A37" s="186"/>
      <c r="B37" s="186"/>
      <c r="C37" s="186"/>
      <c r="D37" s="186"/>
      <c r="E37" s="186"/>
      <c r="F37" s="186"/>
      <c r="G37" s="186"/>
      <c r="H37" s="186"/>
      <c r="I37" s="186"/>
      <c r="J37" s="70"/>
      <c r="K37" s="70"/>
      <c r="L37" s="57"/>
      <c r="M37" s="70"/>
      <c r="N37" s="70"/>
      <c r="O37" s="57"/>
      <c r="P37" s="70"/>
      <c r="Q37" s="70"/>
      <c r="R37" s="57"/>
      <c r="S37" s="71"/>
      <c r="T37" s="61"/>
      <c r="U37" s="78"/>
    </row>
    <row r="38" spans="1:21" x14ac:dyDescent="0.3">
      <c r="A38" s="186"/>
      <c r="B38" s="186"/>
      <c r="C38" s="186"/>
      <c r="D38" s="186"/>
      <c r="E38" s="186"/>
      <c r="F38" s="186"/>
      <c r="G38" s="186"/>
      <c r="H38" s="186"/>
      <c r="I38" s="186"/>
      <c r="J38" s="74"/>
      <c r="K38" s="74"/>
      <c r="L38" s="75"/>
      <c r="M38" s="74"/>
      <c r="N38" s="74"/>
      <c r="O38" s="75"/>
      <c r="P38" s="74"/>
      <c r="Q38" s="74"/>
      <c r="R38" s="75"/>
      <c r="S38" s="76"/>
      <c r="T38" s="62"/>
      <c r="U38" s="78"/>
    </row>
    <row r="39" spans="1:21" x14ac:dyDescent="0.3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61"/>
      <c r="T39" s="61"/>
      <c r="U39" s="78"/>
    </row>
    <row r="40" spans="1:21" x14ac:dyDescent="0.3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61"/>
      <c r="T40" s="61"/>
      <c r="U40" s="78"/>
    </row>
    <row r="41" spans="1:21" x14ac:dyDescent="0.3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61"/>
      <c r="T41" s="61"/>
      <c r="U41" s="78"/>
    </row>
    <row r="42" spans="1:21" x14ac:dyDescent="0.3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61"/>
      <c r="T42" s="61"/>
      <c r="U42" s="78"/>
    </row>
    <row r="43" spans="1:21" x14ac:dyDescent="0.3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61"/>
      <c r="T43" s="61"/>
      <c r="U43" s="78"/>
    </row>
    <row r="44" spans="1:21" x14ac:dyDescent="0.3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61"/>
      <c r="T44" s="61"/>
      <c r="U44" s="78"/>
    </row>
    <row r="45" spans="1:21" x14ac:dyDescent="0.3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61"/>
      <c r="T45" s="61"/>
      <c r="U45" s="78"/>
    </row>
    <row r="46" spans="1:21" x14ac:dyDescent="0.3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61"/>
      <c r="T46" s="61"/>
      <c r="U46" s="78"/>
    </row>
    <row r="47" spans="1:21" x14ac:dyDescent="0.3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61"/>
      <c r="T47" s="61"/>
      <c r="U47" s="78"/>
    </row>
    <row r="48" spans="1:21" x14ac:dyDescent="0.3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61"/>
      <c r="T48" s="61"/>
      <c r="U48" s="78"/>
    </row>
    <row r="49" spans="1:21" x14ac:dyDescent="0.3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61"/>
      <c r="T49" s="61"/>
      <c r="U49" s="78"/>
    </row>
    <row r="50" spans="1:21" x14ac:dyDescent="0.3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61"/>
      <c r="T50" s="61"/>
      <c r="U50" s="78"/>
    </row>
    <row r="51" spans="1:21" x14ac:dyDescent="0.3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61"/>
      <c r="T51" s="61"/>
      <c r="U51" s="78"/>
    </row>
    <row r="52" spans="1:21" x14ac:dyDescent="0.3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61"/>
      <c r="T52" s="61"/>
      <c r="U52" s="78"/>
    </row>
    <row r="53" spans="1:21" x14ac:dyDescent="0.3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61"/>
      <c r="T53" s="61"/>
      <c r="U53" s="78"/>
    </row>
    <row r="54" spans="1:21" x14ac:dyDescent="0.3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61"/>
      <c r="T54" s="61"/>
      <c r="U54" s="78"/>
    </row>
    <row r="55" spans="1:21" x14ac:dyDescent="0.3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61"/>
      <c r="T55" s="61"/>
      <c r="U55" s="78"/>
    </row>
    <row r="56" spans="1:21" x14ac:dyDescent="0.3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61"/>
      <c r="T56" s="61"/>
      <c r="U56" s="78"/>
    </row>
    <row r="57" spans="1:21" x14ac:dyDescent="0.3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61"/>
      <c r="T57" s="61"/>
      <c r="U57" s="78"/>
    </row>
    <row r="58" spans="1:21" x14ac:dyDescent="0.3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61"/>
      <c r="T58" s="61"/>
      <c r="U58" s="78"/>
    </row>
    <row r="59" spans="1:21" x14ac:dyDescent="0.3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61"/>
      <c r="T59" s="61"/>
      <c r="U59" s="78"/>
    </row>
    <row r="60" spans="1:21" x14ac:dyDescent="0.3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61"/>
      <c r="T60" s="61"/>
      <c r="U60" s="78"/>
    </row>
    <row r="61" spans="1:21" x14ac:dyDescent="0.3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61"/>
      <c r="T61" s="61"/>
      <c r="U61" s="78"/>
    </row>
    <row r="62" spans="1:21" x14ac:dyDescent="0.3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61"/>
      <c r="T62" s="61"/>
      <c r="U62" s="78"/>
    </row>
    <row r="63" spans="1:21" x14ac:dyDescent="0.3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61"/>
      <c r="T63" s="61"/>
      <c r="U63" s="78"/>
    </row>
    <row r="64" spans="1:21" x14ac:dyDescent="0.3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61"/>
      <c r="T64" s="61"/>
      <c r="U64" s="78"/>
    </row>
    <row r="65" spans="1:21" x14ac:dyDescent="0.3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61"/>
      <c r="T65" s="61"/>
      <c r="U65" s="78"/>
    </row>
    <row r="66" spans="1:21" x14ac:dyDescent="0.3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61"/>
      <c r="T66" s="61"/>
      <c r="U66" s="78"/>
    </row>
    <row r="67" spans="1:21" x14ac:dyDescent="0.3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61"/>
      <c r="T67" s="61"/>
      <c r="U67" s="78"/>
    </row>
    <row r="68" spans="1:21" x14ac:dyDescent="0.3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61"/>
      <c r="T68" s="61"/>
      <c r="U68" s="78"/>
    </row>
    <row r="69" spans="1:21" x14ac:dyDescent="0.3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61"/>
      <c r="T69" s="61"/>
      <c r="U69" s="78"/>
    </row>
    <row r="70" spans="1:21" x14ac:dyDescent="0.3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61"/>
      <c r="T70" s="61"/>
      <c r="U70" s="78"/>
    </row>
    <row r="71" spans="1:21" x14ac:dyDescent="0.3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61"/>
      <c r="T71" s="61"/>
      <c r="U71" s="78"/>
    </row>
    <row r="72" spans="1:21" x14ac:dyDescent="0.3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61"/>
      <c r="T72" s="61"/>
      <c r="U72" s="78"/>
    </row>
    <row r="73" spans="1:21" x14ac:dyDescent="0.3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61"/>
      <c r="T73" s="61"/>
      <c r="U73" s="78"/>
    </row>
    <row r="74" spans="1:21" x14ac:dyDescent="0.3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61"/>
      <c r="T74" s="61"/>
      <c r="U74" s="78"/>
    </row>
    <row r="75" spans="1:21" x14ac:dyDescent="0.3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61"/>
      <c r="T75" s="61"/>
      <c r="U75" s="78"/>
    </row>
    <row r="76" spans="1:21" x14ac:dyDescent="0.3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61"/>
      <c r="T76" s="61"/>
      <c r="U76" s="78"/>
    </row>
    <row r="77" spans="1:21" x14ac:dyDescent="0.3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61"/>
      <c r="T77" s="61"/>
      <c r="U77" s="78"/>
    </row>
    <row r="78" spans="1:21" x14ac:dyDescent="0.3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61"/>
      <c r="T78" s="61"/>
      <c r="U78" s="78"/>
    </row>
    <row r="79" spans="1:21" x14ac:dyDescent="0.3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61"/>
      <c r="T79" s="61"/>
      <c r="U79" s="78"/>
    </row>
    <row r="80" spans="1:21" x14ac:dyDescent="0.3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61"/>
      <c r="T80" s="61"/>
      <c r="U80" s="78"/>
    </row>
    <row r="81" spans="1:21" x14ac:dyDescent="0.3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61"/>
      <c r="T81" s="61"/>
      <c r="U81" s="78"/>
    </row>
    <row r="82" spans="1:21" x14ac:dyDescent="0.3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61"/>
      <c r="T82" s="61"/>
      <c r="U82" s="78"/>
    </row>
    <row r="83" spans="1:21" x14ac:dyDescent="0.3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61"/>
      <c r="T83" s="61"/>
      <c r="U83" s="78"/>
    </row>
    <row r="84" spans="1:21" x14ac:dyDescent="0.3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61"/>
      <c r="T84" s="61"/>
      <c r="U84" s="78"/>
    </row>
    <row r="85" spans="1:21" x14ac:dyDescent="0.3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61"/>
      <c r="T85" s="61"/>
      <c r="U85" s="78"/>
    </row>
    <row r="86" spans="1:21" x14ac:dyDescent="0.3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61"/>
      <c r="T86" s="61"/>
      <c r="U86" s="78"/>
    </row>
    <row r="87" spans="1:21" x14ac:dyDescent="0.3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61"/>
      <c r="T87" s="61"/>
      <c r="U87" s="78"/>
    </row>
    <row r="88" spans="1:21" x14ac:dyDescent="0.3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61"/>
      <c r="T88" s="61"/>
      <c r="U88" s="78"/>
    </row>
    <row r="89" spans="1:21" x14ac:dyDescent="0.3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61"/>
      <c r="T89" s="61"/>
      <c r="U89" s="78"/>
    </row>
    <row r="90" spans="1:21" x14ac:dyDescent="0.3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61"/>
      <c r="T90" s="61"/>
      <c r="U90" s="78"/>
    </row>
    <row r="91" spans="1:21" x14ac:dyDescent="0.3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61"/>
      <c r="T91" s="61"/>
      <c r="U91" s="78"/>
    </row>
    <row r="92" spans="1:21" x14ac:dyDescent="0.3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61"/>
      <c r="T92" s="61"/>
      <c r="U92" s="78"/>
    </row>
    <row r="93" spans="1:21" x14ac:dyDescent="0.3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61"/>
      <c r="T93" s="61"/>
      <c r="U93" s="78"/>
    </row>
    <row r="94" spans="1:21" x14ac:dyDescent="0.3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61"/>
      <c r="T94" s="61"/>
      <c r="U94" s="78"/>
    </row>
    <row r="95" spans="1:21" x14ac:dyDescent="0.3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61"/>
      <c r="T95" s="61"/>
      <c r="U95" s="78"/>
    </row>
    <row r="96" spans="1:21" x14ac:dyDescent="0.3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61"/>
      <c r="T96" s="61"/>
      <c r="U96" s="78"/>
    </row>
    <row r="97" spans="1:21" x14ac:dyDescent="0.3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61"/>
      <c r="T97" s="61"/>
      <c r="U97" s="78"/>
    </row>
    <row r="98" spans="1:21" x14ac:dyDescent="0.3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61"/>
      <c r="T98" s="61"/>
      <c r="U98" s="78"/>
    </row>
    <row r="99" spans="1:21" x14ac:dyDescent="0.3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61"/>
      <c r="T99" s="61"/>
      <c r="U99" s="78"/>
    </row>
    <row r="100" spans="1:21" x14ac:dyDescent="0.3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61"/>
      <c r="T100" s="61"/>
      <c r="U100" s="78"/>
    </row>
    <row r="101" spans="1:21" x14ac:dyDescent="0.3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61"/>
      <c r="T101" s="61"/>
      <c r="U101" s="78"/>
    </row>
    <row r="102" spans="1:21" x14ac:dyDescent="0.3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61"/>
      <c r="T102" s="61"/>
      <c r="U102" s="78"/>
    </row>
    <row r="103" spans="1:21" x14ac:dyDescent="0.3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61"/>
      <c r="T103" s="61"/>
      <c r="U103" s="78"/>
    </row>
    <row r="104" spans="1:21" x14ac:dyDescent="0.3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61"/>
      <c r="T104" s="61"/>
      <c r="U104" s="78"/>
    </row>
    <row r="105" spans="1:21" x14ac:dyDescent="0.3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61"/>
      <c r="T105" s="61"/>
      <c r="U105" s="78"/>
    </row>
    <row r="106" spans="1:21" x14ac:dyDescent="0.3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61"/>
      <c r="T106" s="61"/>
      <c r="U106" s="78"/>
    </row>
    <row r="107" spans="1:21" x14ac:dyDescent="0.3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61"/>
      <c r="T107" s="61"/>
      <c r="U107" s="78"/>
    </row>
    <row r="108" spans="1:21" x14ac:dyDescent="0.3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61"/>
      <c r="T108" s="61"/>
      <c r="U108" s="78"/>
    </row>
    <row r="109" spans="1:21" x14ac:dyDescent="0.3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61"/>
      <c r="T109" s="61"/>
      <c r="U109" s="78"/>
    </row>
    <row r="110" spans="1:21" x14ac:dyDescent="0.3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61"/>
      <c r="T110" s="61"/>
      <c r="U110" s="78"/>
    </row>
    <row r="111" spans="1:21" x14ac:dyDescent="0.3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61"/>
      <c r="T111" s="61"/>
      <c r="U111" s="78"/>
    </row>
    <row r="112" spans="1:21" x14ac:dyDescent="0.3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61"/>
      <c r="T112" s="61"/>
      <c r="U112" s="78"/>
    </row>
    <row r="113" spans="1:21" x14ac:dyDescent="0.3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61"/>
      <c r="T113" s="61"/>
      <c r="U113" s="78"/>
    </row>
    <row r="114" spans="1:21" x14ac:dyDescent="0.3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61"/>
      <c r="T114" s="61"/>
      <c r="U114" s="78"/>
    </row>
    <row r="115" spans="1:21" x14ac:dyDescent="0.3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61"/>
      <c r="T115" s="61"/>
      <c r="U115" s="78"/>
    </row>
    <row r="116" spans="1:21" x14ac:dyDescent="0.3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61"/>
      <c r="T116" s="61"/>
      <c r="U116" s="78"/>
    </row>
    <row r="117" spans="1:21" x14ac:dyDescent="0.3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61"/>
      <c r="T117" s="61"/>
      <c r="U117" s="78"/>
    </row>
    <row r="118" spans="1:21" x14ac:dyDescent="0.3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61"/>
      <c r="T118" s="61"/>
      <c r="U118" s="78"/>
    </row>
    <row r="119" spans="1:21" x14ac:dyDescent="0.3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61"/>
      <c r="T119" s="61"/>
      <c r="U119" s="78"/>
    </row>
    <row r="120" spans="1:21" x14ac:dyDescent="0.3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61"/>
      <c r="T120" s="61"/>
      <c r="U120" s="78"/>
    </row>
    <row r="121" spans="1:21" x14ac:dyDescent="0.3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61"/>
      <c r="T121" s="61"/>
      <c r="U121" s="78"/>
    </row>
    <row r="122" spans="1:21" x14ac:dyDescent="0.3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61"/>
      <c r="T122" s="61"/>
      <c r="U122" s="78"/>
    </row>
    <row r="123" spans="1:21" x14ac:dyDescent="0.3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61"/>
      <c r="T123" s="61"/>
      <c r="U123" s="78"/>
    </row>
    <row r="124" spans="1:21" x14ac:dyDescent="0.3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61"/>
      <c r="T124" s="61"/>
      <c r="U124" s="78"/>
    </row>
    <row r="125" spans="1:21" x14ac:dyDescent="0.3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61"/>
      <c r="T125" s="61"/>
      <c r="U125" s="78"/>
    </row>
    <row r="126" spans="1:21" x14ac:dyDescent="0.3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61"/>
      <c r="T126" s="61"/>
      <c r="U126" s="78"/>
    </row>
    <row r="127" spans="1:21" x14ac:dyDescent="0.3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61"/>
      <c r="T127" s="61"/>
      <c r="U127" s="78"/>
    </row>
    <row r="128" spans="1:21" x14ac:dyDescent="0.3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61"/>
      <c r="T128" s="61"/>
      <c r="U128" s="78"/>
    </row>
    <row r="129" spans="1:21" x14ac:dyDescent="0.3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61"/>
      <c r="T129" s="61"/>
      <c r="U129" s="78"/>
    </row>
    <row r="130" spans="1:21" x14ac:dyDescent="0.3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61"/>
      <c r="T130" s="61"/>
      <c r="U130" s="78"/>
    </row>
    <row r="131" spans="1:21" x14ac:dyDescent="0.3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61"/>
      <c r="T131" s="61"/>
      <c r="U131" s="78"/>
    </row>
    <row r="132" spans="1:21" x14ac:dyDescent="0.3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61"/>
      <c r="T132" s="61"/>
      <c r="U132" s="78"/>
    </row>
    <row r="133" spans="1:21" x14ac:dyDescent="0.3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61"/>
      <c r="T133" s="61"/>
      <c r="U133" s="78"/>
    </row>
    <row r="134" spans="1:21" x14ac:dyDescent="0.3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61"/>
      <c r="T134" s="61"/>
      <c r="U134" s="78"/>
    </row>
    <row r="135" spans="1:21" x14ac:dyDescent="0.3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61"/>
      <c r="T135" s="61"/>
      <c r="U135" s="78"/>
    </row>
    <row r="136" spans="1:21" x14ac:dyDescent="0.3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61"/>
      <c r="T136" s="61"/>
      <c r="U136" s="78"/>
    </row>
    <row r="137" spans="1:21" x14ac:dyDescent="0.3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61"/>
      <c r="T137" s="61"/>
      <c r="U137" s="78"/>
    </row>
    <row r="138" spans="1:21" x14ac:dyDescent="0.3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61"/>
      <c r="T138" s="61"/>
      <c r="U138" s="78"/>
    </row>
    <row r="139" spans="1:21" x14ac:dyDescent="0.3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61"/>
      <c r="T139" s="61"/>
      <c r="U139" s="78"/>
    </row>
    <row r="140" spans="1:21" x14ac:dyDescent="0.3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61"/>
      <c r="T140" s="61"/>
      <c r="U140" s="78"/>
    </row>
    <row r="141" spans="1:21" x14ac:dyDescent="0.3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61"/>
      <c r="T141" s="61"/>
      <c r="U141" s="78"/>
    </row>
    <row r="142" spans="1:21" x14ac:dyDescent="0.3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61"/>
      <c r="T142" s="61"/>
      <c r="U142" s="78"/>
    </row>
    <row r="143" spans="1:21" x14ac:dyDescent="0.3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61"/>
      <c r="T143" s="61"/>
      <c r="U143" s="78"/>
    </row>
    <row r="144" spans="1:21" x14ac:dyDescent="0.3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61"/>
      <c r="T144" s="61"/>
      <c r="U144" s="78"/>
    </row>
    <row r="145" spans="1:21" x14ac:dyDescent="0.3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61"/>
      <c r="T145" s="61"/>
      <c r="U145" s="78"/>
    </row>
    <row r="146" spans="1:21" x14ac:dyDescent="0.3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61"/>
      <c r="T146" s="61"/>
      <c r="U146" s="78"/>
    </row>
    <row r="147" spans="1:21" x14ac:dyDescent="0.3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61"/>
      <c r="T147" s="61"/>
      <c r="U147" s="78"/>
    </row>
    <row r="148" spans="1:21" x14ac:dyDescent="0.3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61"/>
      <c r="T148" s="61"/>
      <c r="U148" s="78"/>
    </row>
    <row r="149" spans="1:21" x14ac:dyDescent="0.3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61"/>
      <c r="T149" s="61"/>
      <c r="U149" s="78"/>
    </row>
    <row r="150" spans="1:21" x14ac:dyDescent="0.3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61"/>
      <c r="T150" s="61"/>
      <c r="U150" s="78"/>
    </row>
    <row r="151" spans="1:21" x14ac:dyDescent="0.3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61"/>
      <c r="T151" s="61"/>
      <c r="U151" s="78"/>
    </row>
    <row r="152" spans="1:21" x14ac:dyDescent="0.3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61"/>
      <c r="T152" s="61"/>
      <c r="U152" s="78"/>
    </row>
    <row r="153" spans="1:21" x14ac:dyDescent="0.3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61"/>
      <c r="T153" s="61"/>
      <c r="U153" s="78"/>
    </row>
    <row r="154" spans="1:21" x14ac:dyDescent="0.3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61"/>
      <c r="T154" s="61"/>
      <c r="U154" s="78"/>
    </row>
    <row r="155" spans="1:21" x14ac:dyDescent="0.3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61"/>
      <c r="T155" s="61"/>
      <c r="U155" s="78"/>
    </row>
    <row r="156" spans="1:21" x14ac:dyDescent="0.3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61"/>
      <c r="T156" s="61"/>
      <c r="U156" s="78"/>
    </row>
    <row r="157" spans="1:21" x14ac:dyDescent="0.3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61"/>
      <c r="T157" s="61"/>
      <c r="U157" s="78"/>
    </row>
    <row r="158" spans="1:21" x14ac:dyDescent="0.3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61"/>
      <c r="T158" s="61"/>
      <c r="U158" s="78"/>
    </row>
    <row r="159" spans="1:21" x14ac:dyDescent="0.3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61"/>
      <c r="T159" s="61"/>
      <c r="U159" s="78"/>
    </row>
    <row r="160" spans="1:21" x14ac:dyDescent="0.3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61"/>
      <c r="T160" s="61"/>
      <c r="U160" s="78"/>
    </row>
    <row r="161" spans="1:21" x14ac:dyDescent="0.3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61"/>
      <c r="T161" s="61"/>
      <c r="U161" s="78"/>
    </row>
    <row r="162" spans="1:21" x14ac:dyDescent="0.3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61"/>
      <c r="T162" s="61"/>
      <c r="U162" s="78"/>
    </row>
    <row r="163" spans="1:21" x14ac:dyDescent="0.3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61"/>
      <c r="T163" s="61"/>
      <c r="U163" s="78"/>
    </row>
    <row r="164" spans="1:21" x14ac:dyDescent="0.3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61"/>
      <c r="T164" s="61"/>
      <c r="U164" s="78"/>
    </row>
    <row r="165" spans="1:21" x14ac:dyDescent="0.3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61"/>
      <c r="T165" s="61"/>
      <c r="U165" s="78"/>
    </row>
    <row r="166" spans="1:21" x14ac:dyDescent="0.3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61"/>
      <c r="T166" s="61"/>
      <c r="U166" s="78"/>
    </row>
    <row r="167" spans="1:21" x14ac:dyDescent="0.3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61"/>
      <c r="T167" s="61"/>
      <c r="U167" s="78"/>
    </row>
    <row r="168" spans="1:21" x14ac:dyDescent="0.3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61"/>
      <c r="T168" s="61"/>
      <c r="U168" s="78"/>
    </row>
    <row r="169" spans="1:21" x14ac:dyDescent="0.3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61"/>
      <c r="T169" s="61"/>
      <c r="U169" s="78"/>
    </row>
    <row r="170" spans="1:21" x14ac:dyDescent="0.3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61"/>
      <c r="T170" s="61"/>
      <c r="U170" s="78"/>
    </row>
    <row r="171" spans="1:21" x14ac:dyDescent="0.3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61"/>
      <c r="T171" s="61"/>
      <c r="U171" s="78"/>
    </row>
    <row r="172" spans="1:21" x14ac:dyDescent="0.3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61"/>
      <c r="T172" s="61"/>
      <c r="U172" s="78"/>
    </row>
    <row r="173" spans="1:21" x14ac:dyDescent="0.3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61"/>
      <c r="T173" s="61"/>
      <c r="U173" s="78"/>
    </row>
    <row r="174" spans="1:21" x14ac:dyDescent="0.3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61"/>
      <c r="T174" s="61"/>
      <c r="U174" s="78"/>
    </row>
    <row r="175" spans="1:21" x14ac:dyDescent="0.3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61"/>
      <c r="T175" s="61"/>
      <c r="U175" s="78"/>
    </row>
    <row r="176" spans="1:21" x14ac:dyDescent="0.3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61"/>
      <c r="T176" s="61"/>
      <c r="U176" s="78"/>
    </row>
    <row r="177" spans="1:21" x14ac:dyDescent="0.3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61"/>
      <c r="T177" s="61"/>
      <c r="U177" s="78"/>
    </row>
    <row r="178" spans="1:21" x14ac:dyDescent="0.3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61"/>
      <c r="T178" s="61"/>
      <c r="U178" s="78"/>
    </row>
    <row r="179" spans="1:21" x14ac:dyDescent="0.3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61"/>
      <c r="T179" s="61"/>
      <c r="U179" s="78"/>
    </row>
    <row r="180" spans="1:21" x14ac:dyDescent="0.3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61"/>
      <c r="T180" s="61"/>
      <c r="U180" s="78"/>
    </row>
    <row r="181" spans="1:21" x14ac:dyDescent="0.3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61"/>
      <c r="T181" s="61"/>
      <c r="U181" s="78"/>
    </row>
    <row r="182" spans="1:21" x14ac:dyDescent="0.3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61"/>
      <c r="T182" s="61"/>
      <c r="U182" s="78"/>
    </row>
    <row r="183" spans="1:21" x14ac:dyDescent="0.3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61"/>
      <c r="T183" s="61"/>
      <c r="U183" s="78"/>
    </row>
    <row r="184" spans="1:21" x14ac:dyDescent="0.3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61"/>
      <c r="T184" s="61"/>
      <c r="U184" s="78"/>
    </row>
    <row r="185" spans="1:21" x14ac:dyDescent="0.3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61"/>
      <c r="T185" s="61"/>
      <c r="U185" s="78"/>
    </row>
    <row r="186" spans="1:21" x14ac:dyDescent="0.3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61"/>
      <c r="T186" s="61"/>
      <c r="U186" s="78"/>
    </row>
    <row r="187" spans="1:21" x14ac:dyDescent="0.3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61"/>
      <c r="T187" s="61"/>
      <c r="U187" s="78"/>
    </row>
    <row r="188" spans="1:21" x14ac:dyDescent="0.3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61"/>
      <c r="T188" s="61"/>
      <c r="U188" s="78"/>
    </row>
    <row r="189" spans="1:21" x14ac:dyDescent="0.3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61"/>
      <c r="T189" s="61"/>
      <c r="U189" s="78"/>
    </row>
    <row r="190" spans="1:21" x14ac:dyDescent="0.3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61"/>
      <c r="T190" s="61"/>
      <c r="U190" s="78"/>
    </row>
    <row r="191" spans="1:21" x14ac:dyDescent="0.3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61"/>
      <c r="T191" s="61"/>
      <c r="U191" s="78"/>
    </row>
    <row r="192" spans="1:21" x14ac:dyDescent="0.3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61"/>
      <c r="T192" s="61"/>
      <c r="U192" s="78"/>
    </row>
    <row r="193" spans="1:21" x14ac:dyDescent="0.3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61"/>
      <c r="T193" s="61"/>
      <c r="U193" s="78"/>
    </row>
    <row r="194" spans="1:21" x14ac:dyDescent="0.3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61"/>
      <c r="T194" s="61"/>
      <c r="U194" s="78"/>
    </row>
    <row r="195" spans="1:21" x14ac:dyDescent="0.3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61"/>
      <c r="T195" s="61"/>
      <c r="U195" s="78"/>
    </row>
    <row r="196" spans="1:21" x14ac:dyDescent="0.3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61"/>
      <c r="T196" s="61"/>
      <c r="U196" s="78"/>
    </row>
    <row r="197" spans="1:21" x14ac:dyDescent="0.3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61"/>
      <c r="T197" s="61"/>
      <c r="U197" s="78"/>
    </row>
    <row r="198" spans="1:21" x14ac:dyDescent="0.3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61"/>
      <c r="T198" s="61"/>
      <c r="U198" s="78"/>
    </row>
    <row r="199" spans="1:21" x14ac:dyDescent="0.3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61"/>
      <c r="T199" s="61"/>
      <c r="U199" s="78"/>
    </row>
    <row r="200" spans="1:21" x14ac:dyDescent="0.3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61"/>
      <c r="T200" s="61"/>
      <c r="U200" s="78"/>
    </row>
    <row r="201" spans="1:21" x14ac:dyDescent="0.3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61"/>
      <c r="T201" s="61"/>
      <c r="U201" s="78"/>
    </row>
    <row r="202" spans="1:21" x14ac:dyDescent="0.3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61"/>
      <c r="T202" s="61"/>
      <c r="U202" s="78"/>
    </row>
    <row r="203" spans="1:21" x14ac:dyDescent="0.3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61"/>
      <c r="T203" s="61"/>
      <c r="U203" s="78"/>
    </row>
    <row r="204" spans="1:21" x14ac:dyDescent="0.3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61"/>
      <c r="T204" s="61"/>
      <c r="U204" s="78"/>
    </row>
    <row r="205" spans="1:21" x14ac:dyDescent="0.3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61"/>
      <c r="T205" s="61"/>
      <c r="U205" s="78"/>
    </row>
    <row r="206" spans="1:21" x14ac:dyDescent="0.3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61"/>
      <c r="T206" s="61"/>
      <c r="U206" s="78"/>
    </row>
    <row r="207" spans="1:21" x14ac:dyDescent="0.3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61"/>
      <c r="T207" s="61"/>
      <c r="U207" s="78"/>
    </row>
    <row r="208" spans="1:21" x14ac:dyDescent="0.3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61"/>
      <c r="T208" s="61"/>
      <c r="U208" s="78"/>
    </row>
    <row r="209" spans="1:21" x14ac:dyDescent="0.3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61"/>
      <c r="T209" s="61"/>
      <c r="U209" s="78"/>
    </row>
    <row r="210" spans="1:21" x14ac:dyDescent="0.3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61"/>
      <c r="T210" s="61"/>
      <c r="U210" s="78"/>
    </row>
    <row r="211" spans="1:21" x14ac:dyDescent="0.3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61"/>
      <c r="T211" s="61"/>
      <c r="U211" s="78"/>
    </row>
    <row r="212" spans="1:21" x14ac:dyDescent="0.3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61"/>
      <c r="T212" s="61"/>
      <c r="U212" s="78"/>
    </row>
    <row r="213" spans="1:21" x14ac:dyDescent="0.3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61"/>
      <c r="T213" s="61"/>
      <c r="U213" s="78"/>
    </row>
    <row r="214" spans="1:21" x14ac:dyDescent="0.3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61"/>
      <c r="T214" s="61"/>
      <c r="U214" s="78"/>
    </row>
    <row r="215" spans="1:21" x14ac:dyDescent="0.3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61"/>
      <c r="T215" s="61"/>
      <c r="U215" s="78"/>
    </row>
    <row r="216" spans="1:21" x14ac:dyDescent="0.3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61"/>
      <c r="T216" s="61"/>
      <c r="U216" s="78"/>
    </row>
    <row r="217" spans="1:21" x14ac:dyDescent="0.3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61"/>
      <c r="T217" s="61"/>
      <c r="U217" s="78"/>
    </row>
    <row r="218" spans="1:21" x14ac:dyDescent="0.3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61"/>
      <c r="T218" s="61"/>
      <c r="U218" s="78"/>
    </row>
    <row r="219" spans="1:21" x14ac:dyDescent="0.3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61"/>
      <c r="T219" s="61"/>
      <c r="U219" s="78"/>
    </row>
    <row r="220" spans="1:21" x14ac:dyDescent="0.3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61"/>
      <c r="T220" s="61"/>
      <c r="U220" s="78"/>
    </row>
    <row r="221" spans="1:21" x14ac:dyDescent="0.3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61"/>
      <c r="T221" s="61"/>
      <c r="U221" s="78"/>
    </row>
    <row r="222" spans="1:21" x14ac:dyDescent="0.3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61"/>
      <c r="T222" s="61"/>
      <c r="U222" s="78"/>
    </row>
    <row r="223" spans="1:21" x14ac:dyDescent="0.3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61"/>
      <c r="T223" s="61"/>
      <c r="U223" s="78"/>
    </row>
    <row r="224" spans="1:21" x14ac:dyDescent="0.3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61"/>
      <c r="T224" s="61"/>
      <c r="U224" s="78"/>
    </row>
    <row r="225" spans="1:21" x14ac:dyDescent="0.3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61"/>
      <c r="T225" s="61"/>
      <c r="U225" s="78"/>
    </row>
    <row r="226" spans="1:21" x14ac:dyDescent="0.3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61"/>
      <c r="T226" s="61"/>
      <c r="U226" s="78"/>
    </row>
    <row r="227" spans="1:21" x14ac:dyDescent="0.3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61"/>
      <c r="T227" s="61"/>
      <c r="U227" s="78"/>
    </row>
    <row r="228" spans="1:21" x14ac:dyDescent="0.3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61"/>
      <c r="T228" s="61"/>
      <c r="U228" s="78"/>
    </row>
    <row r="229" spans="1:21" x14ac:dyDescent="0.3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61"/>
      <c r="T229" s="61"/>
      <c r="U229" s="78"/>
    </row>
    <row r="230" spans="1:21" x14ac:dyDescent="0.3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61"/>
      <c r="T230" s="61"/>
      <c r="U230" s="78"/>
    </row>
    <row r="231" spans="1:21" x14ac:dyDescent="0.3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61"/>
      <c r="T231" s="61"/>
      <c r="U231" s="78"/>
    </row>
    <row r="232" spans="1:21" x14ac:dyDescent="0.3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61"/>
      <c r="T232" s="61"/>
      <c r="U232" s="78"/>
    </row>
    <row r="233" spans="1:21" x14ac:dyDescent="0.3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61"/>
      <c r="T233" s="61"/>
      <c r="U233" s="78"/>
    </row>
    <row r="234" spans="1:21" x14ac:dyDescent="0.3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61"/>
      <c r="T234" s="61"/>
      <c r="U234" s="78"/>
    </row>
    <row r="235" spans="1:21" x14ac:dyDescent="0.3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61"/>
      <c r="T235" s="61"/>
      <c r="U235" s="78"/>
    </row>
    <row r="236" spans="1:21" x14ac:dyDescent="0.3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61"/>
      <c r="T236" s="61"/>
      <c r="U236" s="78"/>
    </row>
    <row r="237" spans="1:21" x14ac:dyDescent="0.3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61"/>
      <c r="T237" s="61"/>
      <c r="U237" s="78"/>
    </row>
    <row r="238" spans="1:21" x14ac:dyDescent="0.3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61"/>
      <c r="T238" s="61"/>
      <c r="U238" s="78"/>
    </row>
    <row r="239" spans="1:21" x14ac:dyDescent="0.3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61"/>
      <c r="T239" s="61"/>
      <c r="U239" s="78"/>
    </row>
    <row r="240" spans="1:21" x14ac:dyDescent="0.3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61"/>
      <c r="T240" s="61"/>
      <c r="U240" s="78"/>
    </row>
    <row r="241" spans="1:21" x14ac:dyDescent="0.3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61"/>
      <c r="T241" s="61"/>
      <c r="U241" s="78"/>
    </row>
    <row r="242" spans="1:21" x14ac:dyDescent="0.3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61"/>
      <c r="T242" s="61"/>
      <c r="U242" s="78"/>
    </row>
    <row r="243" spans="1:21" x14ac:dyDescent="0.3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61"/>
      <c r="T243" s="61"/>
      <c r="U243" s="78"/>
    </row>
    <row r="244" spans="1:21" x14ac:dyDescent="0.3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61"/>
      <c r="T244" s="61"/>
      <c r="U244" s="78"/>
    </row>
    <row r="245" spans="1:21" x14ac:dyDescent="0.3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61"/>
      <c r="T245" s="61"/>
      <c r="U245" s="78"/>
    </row>
    <row r="246" spans="1:21" x14ac:dyDescent="0.3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61"/>
      <c r="T246" s="61"/>
      <c r="U246" s="78"/>
    </row>
    <row r="247" spans="1:21" x14ac:dyDescent="0.3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61"/>
      <c r="T247" s="61"/>
      <c r="U247" s="78"/>
    </row>
    <row r="248" spans="1:21" x14ac:dyDescent="0.3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61"/>
      <c r="T248" s="61"/>
      <c r="U248" s="78"/>
    </row>
    <row r="249" spans="1:21" x14ac:dyDescent="0.3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61"/>
      <c r="T249" s="61"/>
      <c r="U249" s="78"/>
    </row>
    <row r="250" spans="1:21" x14ac:dyDescent="0.3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61"/>
      <c r="T250" s="61"/>
      <c r="U250" s="78"/>
    </row>
    <row r="251" spans="1:21" x14ac:dyDescent="0.3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61"/>
      <c r="T251" s="61"/>
      <c r="U251" s="78"/>
    </row>
    <row r="252" spans="1:21" x14ac:dyDescent="0.3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61"/>
      <c r="T252" s="61"/>
      <c r="U252" s="78"/>
    </row>
    <row r="253" spans="1:21" x14ac:dyDescent="0.3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61"/>
      <c r="T253" s="61"/>
      <c r="U253" s="78"/>
    </row>
    <row r="254" spans="1:21" x14ac:dyDescent="0.3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61"/>
      <c r="T254" s="61"/>
      <c r="U254" s="78"/>
    </row>
    <row r="255" spans="1:21" x14ac:dyDescent="0.3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61"/>
      <c r="T255" s="61"/>
      <c r="U255" s="78"/>
    </row>
    <row r="256" spans="1:21" x14ac:dyDescent="0.3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61"/>
      <c r="T256" s="61"/>
      <c r="U256" s="78"/>
    </row>
    <row r="257" spans="1:21" x14ac:dyDescent="0.3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61"/>
      <c r="T257" s="61"/>
      <c r="U257" s="78"/>
    </row>
    <row r="258" spans="1:21" x14ac:dyDescent="0.3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61"/>
      <c r="T258" s="61"/>
      <c r="U258" s="78"/>
    </row>
    <row r="259" spans="1:21" x14ac:dyDescent="0.3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61"/>
      <c r="T259" s="61"/>
      <c r="U259" s="78"/>
    </row>
    <row r="260" spans="1:21" x14ac:dyDescent="0.3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61"/>
      <c r="T260" s="61"/>
      <c r="U260" s="78"/>
    </row>
    <row r="261" spans="1:21" x14ac:dyDescent="0.3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61"/>
      <c r="T261" s="61"/>
      <c r="U261" s="78"/>
    </row>
    <row r="262" spans="1:21" x14ac:dyDescent="0.3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61"/>
      <c r="T262" s="61"/>
      <c r="U262" s="78"/>
    </row>
    <row r="263" spans="1:21" x14ac:dyDescent="0.3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61"/>
      <c r="T263" s="61"/>
      <c r="U263" s="78"/>
    </row>
    <row r="264" spans="1:21" x14ac:dyDescent="0.3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61"/>
      <c r="T264" s="61"/>
      <c r="U264" s="78"/>
    </row>
    <row r="265" spans="1:21" x14ac:dyDescent="0.3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61"/>
      <c r="T265" s="61"/>
      <c r="U265" s="78"/>
    </row>
    <row r="266" spans="1:21" x14ac:dyDescent="0.3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61"/>
      <c r="T266" s="61"/>
      <c r="U266" s="78"/>
    </row>
    <row r="267" spans="1:21" x14ac:dyDescent="0.3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61"/>
      <c r="T267" s="61"/>
      <c r="U267" s="78"/>
    </row>
    <row r="268" spans="1:21" x14ac:dyDescent="0.3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61"/>
      <c r="T268" s="61"/>
      <c r="U268" s="78"/>
    </row>
    <row r="269" spans="1:21" x14ac:dyDescent="0.3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61"/>
      <c r="T269" s="61"/>
      <c r="U269" s="78"/>
    </row>
    <row r="270" spans="1:21" x14ac:dyDescent="0.3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61"/>
      <c r="T270" s="61"/>
      <c r="U270" s="78"/>
    </row>
    <row r="271" spans="1:21" x14ac:dyDescent="0.3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61"/>
      <c r="T271" s="61"/>
      <c r="U271" s="78"/>
    </row>
    <row r="272" spans="1:21" x14ac:dyDescent="0.3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61"/>
      <c r="T272" s="61"/>
      <c r="U272" s="78"/>
    </row>
    <row r="273" spans="1:21" x14ac:dyDescent="0.3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61"/>
      <c r="T273" s="61"/>
      <c r="U273" s="78"/>
    </row>
    <row r="274" spans="1:21" x14ac:dyDescent="0.3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61"/>
      <c r="T274" s="61"/>
      <c r="U274" s="78"/>
    </row>
    <row r="275" spans="1:21" x14ac:dyDescent="0.3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61"/>
      <c r="T275" s="61"/>
      <c r="U275" s="78"/>
    </row>
    <row r="276" spans="1:21" x14ac:dyDescent="0.3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61"/>
      <c r="T276" s="61"/>
      <c r="U276" s="78"/>
    </row>
    <row r="277" spans="1:21" x14ac:dyDescent="0.3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61"/>
      <c r="T277" s="61"/>
      <c r="U277" s="78"/>
    </row>
    <row r="278" spans="1:21" x14ac:dyDescent="0.3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61"/>
      <c r="T278" s="61"/>
      <c r="U278" s="78"/>
    </row>
    <row r="279" spans="1:21" x14ac:dyDescent="0.3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61"/>
      <c r="T279" s="61"/>
      <c r="U279" s="78"/>
    </row>
    <row r="280" spans="1:21" x14ac:dyDescent="0.3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61"/>
      <c r="T280" s="61"/>
      <c r="U280" s="78"/>
    </row>
    <row r="281" spans="1:21" x14ac:dyDescent="0.3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61"/>
      <c r="T281" s="61"/>
      <c r="U281" s="78"/>
    </row>
    <row r="282" spans="1:21" x14ac:dyDescent="0.3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61"/>
      <c r="T282" s="61"/>
      <c r="U282" s="78"/>
    </row>
    <row r="283" spans="1:21" x14ac:dyDescent="0.3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61"/>
      <c r="T283" s="61"/>
      <c r="U283" s="78"/>
    </row>
    <row r="284" spans="1:21" x14ac:dyDescent="0.3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61"/>
      <c r="T284" s="61"/>
      <c r="U284" s="78"/>
    </row>
    <row r="285" spans="1:21" x14ac:dyDescent="0.3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61"/>
      <c r="T285" s="61"/>
      <c r="U285" s="78"/>
    </row>
    <row r="286" spans="1:21" x14ac:dyDescent="0.3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61"/>
      <c r="T286" s="61"/>
      <c r="U286" s="78"/>
    </row>
    <row r="287" spans="1:21" x14ac:dyDescent="0.3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61"/>
      <c r="T287" s="61"/>
      <c r="U287" s="78"/>
    </row>
    <row r="288" spans="1:21" x14ac:dyDescent="0.3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61"/>
      <c r="T288" s="61"/>
      <c r="U288" s="78"/>
    </row>
    <row r="289" spans="1:21" x14ac:dyDescent="0.3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61"/>
      <c r="T289" s="61"/>
      <c r="U289" s="78"/>
    </row>
    <row r="290" spans="1:21" x14ac:dyDescent="0.3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61"/>
      <c r="T290" s="61"/>
      <c r="U290" s="78"/>
    </row>
    <row r="291" spans="1:21" x14ac:dyDescent="0.3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61"/>
      <c r="T291" s="61"/>
      <c r="U291" s="78"/>
    </row>
    <row r="292" spans="1:21" x14ac:dyDescent="0.3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61"/>
      <c r="T292" s="61"/>
      <c r="U292" s="78"/>
    </row>
    <row r="293" spans="1:21" x14ac:dyDescent="0.3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61"/>
      <c r="T293" s="61"/>
      <c r="U293" s="78"/>
    </row>
    <row r="294" spans="1:21" x14ac:dyDescent="0.3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61"/>
      <c r="T294" s="61"/>
      <c r="U294" s="78"/>
    </row>
    <row r="295" spans="1:21" x14ac:dyDescent="0.3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61"/>
      <c r="T295" s="61"/>
      <c r="U295" s="78"/>
    </row>
    <row r="296" spans="1:21" x14ac:dyDescent="0.3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61"/>
      <c r="T296" s="61"/>
      <c r="U296" s="78"/>
    </row>
    <row r="297" spans="1:21" x14ac:dyDescent="0.3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61"/>
      <c r="T297" s="61"/>
      <c r="U297" s="78"/>
    </row>
    <row r="298" spans="1:21" x14ac:dyDescent="0.3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61"/>
      <c r="T298" s="61"/>
      <c r="U298" s="78"/>
    </row>
    <row r="299" spans="1:21" x14ac:dyDescent="0.3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61"/>
      <c r="T299" s="61"/>
      <c r="U299" s="78"/>
    </row>
    <row r="300" spans="1:21" x14ac:dyDescent="0.3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61"/>
      <c r="T300" s="61"/>
      <c r="U300" s="78"/>
    </row>
    <row r="301" spans="1:21" x14ac:dyDescent="0.3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61"/>
      <c r="T301" s="61"/>
      <c r="U301" s="78"/>
    </row>
    <row r="302" spans="1:21" x14ac:dyDescent="0.3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61"/>
      <c r="T302" s="61"/>
      <c r="U302" s="78"/>
    </row>
    <row r="303" spans="1:21" x14ac:dyDescent="0.3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61"/>
      <c r="T303" s="61"/>
      <c r="U303" s="78"/>
    </row>
    <row r="304" spans="1:21" x14ac:dyDescent="0.3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61"/>
      <c r="T304" s="61"/>
      <c r="U304" s="78"/>
    </row>
    <row r="305" spans="1:21" x14ac:dyDescent="0.3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61"/>
      <c r="T305" s="61"/>
      <c r="U305" s="78"/>
    </row>
    <row r="306" spans="1:21" x14ac:dyDescent="0.3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61"/>
      <c r="T306" s="61"/>
      <c r="U306" s="78"/>
    </row>
    <row r="307" spans="1:21" x14ac:dyDescent="0.3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61"/>
      <c r="T307" s="61"/>
      <c r="U307" s="78"/>
    </row>
    <row r="308" spans="1:21" x14ac:dyDescent="0.3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61"/>
      <c r="T308" s="61"/>
      <c r="U308" s="78"/>
    </row>
    <row r="309" spans="1:21" x14ac:dyDescent="0.3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61"/>
      <c r="T309" s="61"/>
      <c r="U309" s="78"/>
    </row>
    <row r="310" spans="1:21" x14ac:dyDescent="0.3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61"/>
      <c r="T310" s="61"/>
      <c r="U310" s="78"/>
    </row>
    <row r="311" spans="1:21" x14ac:dyDescent="0.3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61"/>
      <c r="T311" s="61"/>
      <c r="U311" s="78"/>
    </row>
    <row r="312" spans="1:21" x14ac:dyDescent="0.3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61"/>
      <c r="T312" s="61"/>
      <c r="U312" s="78"/>
    </row>
    <row r="313" spans="1:21" x14ac:dyDescent="0.3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61"/>
      <c r="T313" s="61"/>
      <c r="U313" s="78"/>
    </row>
    <row r="314" spans="1:21" x14ac:dyDescent="0.3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61"/>
      <c r="T314" s="61"/>
      <c r="U314" s="78"/>
    </row>
    <row r="315" spans="1:21" x14ac:dyDescent="0.3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61"/>
      <c r="T315" s="61"/>
      <c r="U315" s="78"/>
    </row>
    <row r="316" spans="1:21" x14ac:dyDescent="0.3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61"/>
      <c r="T316" s="61"/>
      <c r="U316" s="78"/>
    </row>
    <row r="317" spans="1:21" x14ac:dyDescent="0.3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61"/>
      <c r="T317" s="61"/>
      <c r="U317" s="78"/>
    </row>
    <row r="318" spans="1:21" x14ac:dyDescent="0.3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61"/>
      <c r="T318" s="61"/>
      <c r="U318" s="78"/>
    </row>
    <row r="319" spans="1:21" x14ac:dyDescent="0.3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61"/>
      <c r="T319" s="61"/>
      <c r="U319" s="78"/>
    </row>
    <row r="320" spans="1:21" x14ac:dyDescent="0.3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61"/>
      <c r="T320" s="61"/>
      <c r="U320" s="78"/>
    </row>
    <row r="321" spans="1:21" x14ac:dyDescent="0.3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61"/>
      <c r="T321" s="61"/>
      <c r="U321" s="78"/>
    </row>
    <row r="322" spans="1:21" x14ac:dyDescent="0.3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61"/>
      <c r="T322" s="61"/>
      <c r="U322" s="78"/>
    </row>
    <row r="323" spans="1:21" x14ac:dyDescent="0.3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61"/>
      <c r="T323" s="61"/>
      <c r="U323" s="78"/>
    </row>
    <row r="324" spans="1:21" x14ac:dyDescent="0.3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61"/>
      <c r="T324" s="61"/>
      <c r="U324" s="78"/>
    </row>
    <row r="325" spans="1:21" x14ac:dyDescent="0.3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61"/>
      <c r="T325" s="61"/>
      <c r="U325" s="78"/>
    </row>
    <row r="326" spans="1:21" x14ac:dyDescent="0.3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61"/>
      <c r="T326" s="61"/>
      <c r="U326" s="78"/>
    </row>
    <row r="327" spans="1:21" x14ac:dyDescent="0.3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61"/>
      <c r="T327" s="61"/>
      <c r="U327" s="78"/>
    </row>
    <row r="328" spans="1:21" x14ac:dyDescent="0.3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61"/>
      <c r="T328" s="61"/>
      <c r="U328" s="78"/>
    </row>
    <row r="329" spans="1:21" x14ac:dyDescent="0.3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61"/>
      <c r="T329" s="61"/>
      <c r="U329" s="78"/>
    </row>
    <row r="330" spans="1:21" x14ac:dyDescent="0.3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61"/>
      <c r="T330" s="61"/>
      <c r="U330" s="78"/>
    </row>
    <row r="331" spans="1:21" x14ac:dyDescent="0.3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61"/>
      <c r="T331" s="61"/>
      <c r="U331" s="78"/>
    </row>
    <row r="332" spans="1:21" x14ac:dyDescent="0.3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61"/>
      <c r="T332" s="61"/>
      <c r="U332" s="78"/>
    </row>
    <row r="333" spans="1:21" x14ac:dyDescent="0.3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61"/>
      <c r="T333" s="61"/>
      <c r="U333" s="78"/>
    </row>
    <row r="334" spans="1:21" x14ac:dyDescent="0.3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61"/>
      <c r="T334" s="61"/>
      <c r="U334" s="78"/>
    </row>
    <row r="335" spans="1:21" x14ac:dyDescent="0.3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61"/>
      <c r="T335" s="61"/>
      <c r="U335" s="78"/>
    </row>
    <row r="336" spans="1:21" x14ac:dyDescent="0.3">
      <c r="A336" s="57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  <c r="S336" s="61"/>
      <c r="T336" s="61"/>
      <c r="U336" s="78"/>
    </row>
    <row r="337" spans="1:21" x14ac:dyDescent="0.3">
      <c r="A337" s="57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  <c r="S337" s="61"/>
      <c r="T337" s="61"/>
      <c r="U337" s="78"/>
    </row>
    <row r="338" spans="1:21" x14ac:dyDescent="0.3">
      <c r="A338" s="57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  <c r="S338" s="61"/>
      <c r="T338" s="61"/>
      <c r="U338" s="78"/>
    </row>
    <row r="339" spans="1:21" x14ac:dyDescent="0.3">
      <c r="A339" s="57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  <c r="S339" s="61"/>
      <c r="T339" s="61"/>
      <c r="U339" s="78"/>
    </row>
    <row r="340" spans="1:21" x14ac:dyDescent="0.3">
      <c r="A340" s="57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  <c r="S340" s="61"/>
      <c r="T340" s="61"/>
      <c r="U340" s="78"/>
    </row>
    <row r="341" spans="1:21" x14ac:dyDescent="0.3">
      <c r="A341" s="57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  <c r="S341" s="61"/>
      <c r="T341" s="61"/>
      <c r="U341" s="78"/>
    </row>
    <row r="342" spans="1:21" x14ac:dyDescent="0.3">
      <c r="A342" s="57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  <c r="S342" s="61"/>
      <c r="T342" s="61"/>
      <c r="U342" s="78"/>
    </row>
    <row r="343" spans="1:21" x14ac:dyDescent="0.3">
      <c r="A343" s="57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  <c r="S343" s="61"/>
      <c r="T343" s="61"/>
      <c r="U343" s="78"/>
    </row>
    <row r="344" spans="1:21" x14ac:dyDescent="0.3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  <c r="S344" s="61"/>
      <c r="T344" s="61"/>
      <c r="U344" s="78"/>
    </row>
    <row r="345" spans="1:21" x14ac:dyDescent="0.3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  <c r="S345" s="61"/>
      <c r="T345" s="61"/>
      <c r="U345" s="78"/>
    </row>
    <row r="346" spans="1:21" x14ac:dyDescent="0.3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  <c r="S346" s="61"/>
      <c r="T346" s="61"/>
      <c r="U346" s="78"/>
    </row>
    <row r="347" spans="1:21" x14ac:dyDescent="0.3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  <c r="S347" s="61"/>
      <c r="T347" s="61"/>
      <c r="U347" s="78"/>
    </row>
    <row r="348" spans="1:21" x14ac:dyDescent="0.3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  <c r="S348" s="61"/>
      <c r="T348" s="61"/>
      <c r="U348" s="78"/>
    </row>
    <row r="349" spans="1:21" x14ac:dyDescent="0.3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  <c r="S349" s="61"/>
      <c r="T349" s="61"/>
      <c r="U349" s="78"/>
    </row>
    <row r="350" spans="1:21" x14ac:dyDescent="0.3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  <c r="S350" s="61"/>
      <c r="T350" s="61"/>
      <c r="U350" s="78"/>
    </row>
    <row r="351" spans="1:21" x14ac:dyDescent="0.3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  <c r="S351" s="61"/>
      <c r="T351" s="61"/>
      <c r="U351" s="78"/>
    </row>
    <row r="352" spans="1:21" x14ac:dyDescent="0.3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  <c r="S352" s="61"/>
      <c r="T352" s="61"/>
      <c r="U352" s="78"/>
    </row>
    <row r="353" spans="1:21" x14ac:dyDescent="0.3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  <c r="S353" s="61"/>
      <c r="T353" s="61"/>
      <c r="U353" s="78"/>
    </row>
    <row r="354" spans="1:21" x14ac:dyDescent="0.3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  <c r="S354" s="61"/>
      <c r="T354" s="61"/>
      <c r="U354" s="78"/>
    </row>
    <row r="355" spans="1:21" x14ac:dyDescent="0.3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  <c r="S355" s="61"/>
      <c r="T355" s="61"/>
      <c r="U355" s="78"/>
    </row>
    <row r="356" spans="1:21" x14ac:dyDescent="0.3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  <c r="S356" s="61"/>
      <c r="T356" s="61"/>
      <c r="U356" s="78"/>
    </row>
    <row r="357" spans="1:21" x14ac:dyDescent="0.3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  <c r="S357" s="61"/>
      <c r="T357" s="61"/>
      <c r="U357" s="78"/>
    </row>
    <row r="358" spans="1:21" x14ac:dyDescent="0.3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  <c r="S358" s="61"/>
      <c r="T358" s="61"/>
      <c r="U358" s="78"/>
    </row>
    <row r="359" spans="1:21" x14ac:dyDescent="0.3">
      <c r="A359" s="57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  <c r="S359" s="61"/>
      <c r="T359" s="61"/>
      <c r="U359" s="78"/>
    </row>
    <row r="360" spans="1:21" x14ac:dyDescent="0.3">
      <c r="A360" s="57"/>
      <c r="B360" s="57"/>
      <c r="C360" s="57"/>
      <c r="D360" s="57"/>
      <c r="E360" s="57"/>
      <c r="F360" s="57"/>
      <c r="G360" s="57"/>
      <c r="H360" s="57"/>
      <c r="I360" s="57"/>
      <c r="J360" s="57"/>
      <c r="K360" s="57"/>
      <c r="L360" s="57"/>
      <c r="M360" s="57"/>
      <c r="N360" s="57"/>
      <c r="O360" s="57"/>
      <c r="P360" s="57"/>
      <c r="Q360" s="57"/>
      <c r="R360" s="57"/>
      <c r="S360" s="61"/>
      <c r="T360" s="61"/>
      <c r="U360" s="78"/>
    </row>
    <row r="361" spans="1:21" x14ac:dyDescent="0.3">
      <c r="A361" s="57"/>
      <c r="B361" s="57"/>
      <c r="C361" s="57"/>
      <c r="D361" s="57"/>
      <c r="E361" s="57"/>
      <c r="F361" s="57"/>
      <c r="G361" s="57"/>
      <c r="H361" s="57"/>
      <c r="I361" s="57"/>
      <c r="J361" s="57"/>
      <c r="K361" s="57"/>
      <c r="L361" s="57"/>
      <c r="M361" s="57"/>
      <c r="N361" s="57"/>
      <c r="O361" s="57"/>
      <c r="P361" s="57"/>
      <c r="Q361" s="57"/>
      <c r="R361" s="57"/>
      <c r="S361" s="61"/>
      <c r="T361" s="61"/>
      <c r="U361" s="78"/>
    </row>
    <row r="362" spans="1:21" x14ac:dyDescent="0.3">
      <c r="A362" s="57"/>
      <c r="B362" s="57"/>
      <c r="C362" s="57"/>
      <c r="D362" s="57"/>
      <c r="E362" s="57"/>
      <c r="F362" s="57"/>
      <c r="G362" s="57"/>
      <c r="H362" s="57"/>
      <c r="I362" s="57"/>
      <c r="J362" s="57"/>
      <c r="K362" s="57"/>
      <c r="L362" s="57"/>
      <c r="M362" s="57"/>
      <c r="N362" s="57"/>
      <c r="O362" s="57"/>
      <c r="P362" s="57"/>
      <c r="Q362" s="57"/>
      <c r="R362" s="57"/>
      <c r="S362" s="61"/>
      <c r="T362" s="61"/>
      <c r="U362" s="78"/>
    </row>
    <row r="363" spans="1:21" x14ac:dyDescent="0.3">
      <c r="A363" s="57"/>
      <c r="B363" s="57"/>
      <c r="C363" s="57"/>
      <c r="D363" s="57"/>
      <c r="E363" s="57"/>
      <c r="F363" s="57"/>
      <c r="G363" s="57"/>
      <c r="H363" s="57"/>
      <c r="I363" s="57"/>
      <c r="J363" s="57"/>
      <c r="K363" s="57"/>
      <c r="L363" s="57"/>
      <c r="M363" s="57"/>
      <c r="N363" s="57"/>
      <c r="O363" s="57"/>
      <c r="P363" s="57"/>
      <c r="Q363" s="57"/>
      <c r="R363" s="57"/>
      <c r="S363" s="61"/>
      <c r="T363" s="61"/>
      <c r="U363" s="78"/>
    </row>
    <row r="364" spans="1:21" x14ac:dyDescent="0.3">
      <c r="A364" s="57"/>
      <c r="B364" s="57"/>
      <c r="C364" s="57"/>
      <c r="D364" s="57"/>
      <c r="E364" s="57"/>
      <c r="F364" s="57"/>
      <c r="G364" s="57"/>
      <c r="H364" s="57"/>
      <c r="I364" s="57"/>
      <c r="J364" s="57"/>
      <c r="K364" s="57"/>
      <c r="L364" s="57"/>
      <c r="M364" s="57"/>
      <c r="N364" s="57"/>
      <c r="O364" s="57"/>
      <c r="P364" s="57"/>
      <c r="Q364" s="57"/>
      <c r="R364" s="57"/>
      <c r="S364" s="61"/>
      <c r="T364" s="61"/>
      <c r="U364" s="78"/>
    </row>
    <row r="365" spans="1:21" x14ac:dyDescent="0.3">
      <c r="A365" s="57"/>
      <c r="B365" s="57"/>
      <c r="C365" s="57"/>
      <c r="D365" s="57"/>
      <c r="E365" s="57"/>
      <c r="F365" s="57"/>
      <c r="G365" s="57"/>
      <c r="H365" s="57"/>
      <c r="I365" s="57"/>
      <c r="J365" s="57"/>
      <c r="K365" s="57"/>
      <c r="L365" s="57"/>
      <c r="M365" s="57"/>
      <c r="N365" s="57"/>
      <c r="O365" s="57"/>
      <c r="P365" s="57"/>
      <c r="Q365" s="57"/>
      <c r="R365" s="57"/>
      <c r="S365" s="61"/>
      <c r="T365" s="61"/>
      <c r="U365" s="78"/>
    </row>
    <row r="366" spans="1:21" x14ac:dyDescent="0.3">
      <c r="A366" s="57"/>
      <c r="B366" s="57"/>
      <c r="C366" s="57"/>
      <c r="D366" s="57"/>
      <c r="E366" s="57"/>
      <c r="F366" s="57"/>
      <c r="G366" s="57"/>
      <c r="H366" s="57"/>
      <c r="I366" s="57"/>
      <c r="J366" s="57"/>
      <c r="K366" s="57"/>
      <c r="L366" s="57"/>
      <c r="M366" s="57"/>
      <c r="N366" s="57"/>
      <c r="O366" s="57"/>
      <c r="P366" s="57"/>
      <c r="Q366" s="57"/>
      <c r="R366" s="57"/>
      <c r="S366" s="61"/>
      <c r="T366" s="61"/>
      <c r="U366" s="78"/>
    </row>
    <row r="367" spans="1:21" x14ac:dyDescent="0.3">
      <c r="A367" s="57"/>
      <c r="B367" s="57"/>
      <c r="C367" s="57"/>
      <c r="D367" s="57"/>
      <c r="E367" s="57"/>
      <c r="F367" s="57"/>
      <c r="G367" s="57"/>
      <c r="H367" s="57"/>
      <c r="I367" s="57"/>
      <c r="J367" s="57"/>
      <c r="K367" s="57"/>
      <c r="L367" s="57"/>
      <c r="M367" s="57"/>
      <c r="N367" s="57"/>
      <c r="O367" s="57"/>
      <c r="P367" s="57"/>
      <c r="Q367" s="57"/>
      <c r="R367" s="57"/>
      <c r="S367" s="61"/>
      <c r="T367" s="61"/>
      <c r="U367" s="78"/>
    </row>
    <row r="368" spans="1:21" x14ac:dyDescent="0.3">
      <c r="A368" s="57"/>
      <c r="B368" s="57"/>
      <c r="C368" s="57"/>
      <c r="D368" s="57"/>
      <c r="E368" s="57"/>
      <c r="F368" s="57"/>
      <c r="G368" s="57"/>
      <c r="H368" s="57"/>
      <c r="I368" s="57"/>
      <c r="J368" s="57"/>
      <c r="K368" s="57"/>
      <c r="L368" s="57"/>
      <c r="M368" s="57"/>
      <c r="N368" s="57"/>
      <c r="O368" s="57"/>
      <c r="P368" s="57"/>
      <c r="Q368" s="57"/>
      <c r="R368" s="57"/>
      <c r="S368" s="61"/>
      <c r="T368" s="61"/>
      <c r="U368" s="78"/>
    </row>
    <row r="369" spans="1:21" x14ac:dyDescent="0.3">
      <c r="A369" s="57"/>
      <c r="B369" s="57"/>
      <c r="C369" s="57"/>
      <c r="D369" s="57"/>
      <c r="E369" s="57"/>
      <c r="F369" s="57"/>
      <c r="G369" s="57"/>
      <c r="H369" s="57"/>
      <c r="I369" s="57"/>
      <c r="J369" s="57"/>
      <c r="K369" s="57"/>
      <c r="L369" s="57"/>
      <c r="M369" s="57"/>
      <c r="N369" s="57"/>
      <c r="O369" s="57"/>
      <c r="P369" s="57"/>
      <c r="Q369" s="57"/>
      <c r="R369" s="57"/>
      <c r="S369" s="61"/>
      <c r="T369" s="61"/>
      <c r="U369" s="78"/>
    </row>
    <row r="370" spans="1:21" x14ac:dyDescent="0.3">
      <c r="A370" s="57"/>
      <c r="B370" s="57"/>
      <c r="C370" s="57"/>
      <c r="D370" s="57"/>
      <c r="E370" s="57"/>
      <c r="F370" s="57"/>
      <c r="G370" s="57"/>
      <c r="H370" s="57"/>
      <c r="I370" s="57"/>
      <c r="J370" s="57"/>
      <c r="K370" s="57"/>
      <c r="L370" s="57"/>
      <c r="M370" s="57"/>
      <c r="N370" s="57"/>
      <c r="O370" s="57"/>
      <c r="P370" s="57"/>
      <c r="Q370" s="57"/>
      <c r="R370" s="57"/>
      <c r="S370" s="61"/>
      <c r="T370" s="61"/>
      <c r="U370" s="78"/>
    </row>
    <row r="371" spans="1:21" x14ac:dyDescent="0.3">
      <c r="A371" s="57"/>
      <c r="B371" s="57"/>
      <c r="C371" s="57"/>
      <c r="D371" s="57"/>
      <c r="E371" s="57"/>
      <c r="F371" s="57"/>
      <c r="G371" s="57"/>
      <c r="H371" s="57"/>
      <c r="I371" s="57"/>
      <c r="J371" s="57"/>
      <c r="K371" s="57"/>
      <c r="L371" s="57"/>
      <c r="M371" s="57"/>
      <c r="N371" s="57"/>
      <c r="O371" s="57"/>
      <c r="P371" s="57"/>
      <c r="Q371" s="57"/>
      <c r="R371" s="57"/>
      <c r="S371" s="61"/>
      <c r="T371" s="61"/>
      <c r="U371" s="78"/>
    </row>
    <row r="372" spans="1:21" x14ac:dyDescent="0.3">
      <c r="A372" s="57"/>
      <c r="B372" s="57"/>
      <c r="C372" s="57"/>
      <c r="D372" s="57"/>
      <c r="E372" s="57"/>
      <c r="F372" s="57"/>
      <c r="G372" s="57"/>
      <c r="H372" s="57"/>
      <c r="I372" s="57"/>
      <c r="J372" s="57"/>
      <c r="K372" s="57"/>
      <c r="L372" s="57"/>
      <c r="M372" s="57"/>
      <c r="N372" s="57"/>
      <c r="O372" s="57"/>
      <c r="P372" s="57"/>
      <c r="Q372" s="57"/>
      <c r="R372" s="57"/>
      <c r="S372" s="61"/>
      <c r="T372" s="61"/>
      <c r="U372" s="78"/>
    </row>
    <row r="373" spans="1:21" x14ac:dyDescent="0.3">
      <c r="A373" s="57"/>
      <c r="B373" s="57"/>
      <c r="C373" s="57"/>
      <c r="D373" s="57"/>
      <c r="E373" s="57"/>
      <c r="F373" s="57"/>
      <c r="G373" s="57"/>
      <c r="H373" s="57"/>
      <c r="I373" s="57"/>
      <c r="J373" s="57"/>
      <c r="K373" s="57"/>
      <c r="L373" s="57"/>
      <c r="M373" s="57"/>
      <c r="N373" s="57"/>
      <c r="O373" s="57"/>
      <c r="P373" s="57"/>
      <c r="Q373" s="57"/>
      <c r="R373" s="57"/>
      <c r="S373" s="61"/>
      <c r="T373" s="61"/>
      <c r="U373" s="78"/>
    </row>
    <row r="374" spans="1:21" x14ac:dyDescent="0.3">
      <c r="A374" s="57"/>
      <c r="B374" s="57"/>
      <c r="C374" s="57"/>
      <c r="D374" s="57"/>
      <c r="E374" s="57"/>
      <c r="F374" s="57"/>
      <c r="G374" s="57"/>
      <c r="H374" s="57"/>
      <c r="I374" s="57"/>
      <c r="J374" s="57"/>
      <c r="K374" s="57"/>
      <c r="L374" s="57"/>
      <c r="M374" s="57"/>
      <c r="N374" s="57"/>
      <c r="O374" s="57"/>
      <c r="P374" s="57"/>
      <c r="Q374" s="57"/>
      <c r="R374" s="57"/>
      <c r="S374" s="61"/>
      <c r="T374" s="61"/>
      <c r="U374" s="78"/>
    </row>
    <row r="375" spans="1:21" x14ac:dyDescent="0.3">
      <c r="A375" s="57"/>
      <c r="B375" s="57"/>
      <c r="C375" s="57"/>
      <c r="D375" s="57"/>
      <c r="E375" s="57"/>
      <c r="F375" s="57"/>
      <c r="G375" s="57"/>
      <c r="H375" s="57"/>
      <c r="I375" s="57"/>
      <c r="J375" s="57"/>
      <c r="K375" s="57"/>
      <c r="L375" s="57"/>
      <c r="M375" s="57"/>
      <c r="N375" s="57"/>
      <c r="O375" s="57"/>
      <c r="P375" s="57"/>
      <c r="Q375" s="57"/>
      <c r="R375" s="57"/>
      <c r="S375" s="61"/>
      <c r="T375" s="61"/>
      <c r="U375" s="78"/>
    </row>
    <row r="376" spans="1:21" x14ac:dyDescent="0.3">
      <c r="A376" s="57"/>
      <c r="B376" s="57"/>
      <c r="C376" s="57"/>
      <c r="D376" s="57"/>
      <c r="E376" s="57"/>
      <c r="F376" s="57"/>
      <c r="G376" s="57"/>
      <c r="H376" s="57"/>
      <c r="I376" s="57"/>
      <c r="J376" s="57"/>
      <c r="K376" s="57"/>
      <c r="L376" s="57"/>
      <c r="M376" s="57"/>
      <c r="N376" s="57"/>
      <c r="O376" s="57"/>
      <c r="P376" s="57"/>
      <c r="Q376" s="57"/>
      <c r="R376" s="57"/>
      <c r="S376" s="61"/>
      <c r="T376" s="61"/>
      <c r="U376" s="78"/>
    </row>
    <row r="377" spans="1:21" x14ac:dyDescent="0.3">
      <c r="A377" s="57"/>
      <c r="B377" s="57"/>
      <c r="C377" s="57"/>
      <c r="D377" s="57"/>
      <c r="E377" s="57"/>
      <c r="F377" s="57"/>
      <c r="G377" s="57"/>
      <c r="H377" s="57"/>
      <c r="I377" s="57"/>
      <c r="J377" s="57"/>
      <c r="K377" s="57"/>
      <c r="L377" s="57"/>
      <c r="M377" s="57"/>
      <c r="N377" s="57"/>
      <c r="O377" s="57"/>
      <c r="P377" s="57"/>
      <c r="Q377" s="57"/>
      <c r="R377" s="57"/>
      <c r="S377" s="61"/>
      <c r="T377" s="61"/>
      <c r="U377" s="78"/>
    </row>
    <row r="378" spans="1:21" x14ac:dyDescent="0.3">
      <c r="A378" s="57"/>
      <c r="B378" s="57"/>
      <c r="C378" s="57"/>
      <c r="D378" s="57"/>
      <c r="E378" s="57"/>
      <c r="F378" s="57"/>
      <c r="G378" s="57"/>
      <c r="H378" s="57"/>
      <c r="I378" s="57"/>
      <c r="J378" s="57"/>
      <c r="K378" s="57"/>
      <c r="L378" s="57"/>
      <c r="M378" s="57"/>
      <c r="N378" s="57"/>
      <c r="O378" s="57"/>
      <c r="P378" s="57"/>
      <c r="Q378" s="57"/>
      <c r="R378" s="57"/>
      <c r="S378" s="61"/>
      <c r="T378" s="61"/>
      <c r="U378" s="78"/>
    </row>
    <row r="379" spans="1:21" x14ac:dyDescent="0.3">
      <c r="A379" s="57"/>
      <c r="B379" s="57"/>
      <c r="C379" s="57"/>
      <c r="D379" s="57"/>
      <c r="E379" s="57"/>
      <c r="F379" s="57"/>
      <c r="G379" s="57"/>
      <c r="H379" s="57"/>
      <c r="I379" s="57"/>
      <c r="J379" s="57"/>
      <c r="K379" s="57"/>
      <c r="L379" s="57"/>
      <c r="M379" s="57"/>
      <c r="N379" s="57"/>
      <c r="O379" s="57"/>
      <c r="P379" s="57"/>
      <c r="Q379" s="57"/>
      <c r="R379" s="57"/>
      <c r="S379" s="61"/>
      <c r="T379" s="61"/>
      <c r="U379" s="78"/>
    </row>
    <row r="380" spans="1:21" x14ac:dyDescent="0.3">
      <c r="A380" s="57"/>
      <c r="B380" s="57"/>
      <c r="C380" s="57"/>
      <c r="D380" s="57"/>
      <c r="E380" s="57"/>
      <c r="F380" s="57"/>
      <c r="G380" s="57"/>
      <c r="H380" s="57"/>
      <c r="I380" s="57"/>
      <c r="J380" s="57"/>
      <c r="K380" s="57"/>
      <c r="L380" s="57"/>
      <c r="M380" s="57"/>
      <c r="N380" s="57"/>
      <c r="O380" s="57"/>
      <c r="P380" s="57"/>
      <c r="Q380" s="57"/>
      <c r="R380" s="57"/>
      <c r="S380" s="61"/>
      <c r="T380" s="61"/>
      <c r="U380" s="78"/>
    </row>
    <row r="381" spans="1:21" x14ac:dyDescent="0.3">
      <c r="A381" s="57"/>
      <c r="B381" s="57"/>
      <c r="C381" s="57"/>
      <c r="D381" s="57"/>
      <c r="E381" s="57"/>
      <c r="F381" s="57"/>
      <c r="G381" s="57"/>
      <c r="H381" s="57"/>
      <c r="I381" s="57"/>
      <c r="J381" s="57"/>
      <c r="K381" s="57"/>
      <c r="L381" s="57"/>
      <c r="M381" s="57"/>
      <c r="N381" s="57"/>
      <c r="O381" s="57"/>
      <c r="P381" s="57"/>
      <c r="Q381" s="57"/>
      <c r="R381" s="57"/>
      <c r="S381" s="61"/>
      <c r="T381" s="61"/>
      <c r="U381" s="78"/>
    </row>
    <row r="382" spans="1:21" x14ac:dyDescent="0.3">
      <c r="A382" s="57"/>
      <c r="B382" s="57"/>
      <c r="C382" s="57"/>
      <c r="D382" s="57"/>
      <c r="E382" s="57"/>
      <c r="F382" s="57"/>
      <c r="G382" s="57"/>
      <c r="H382" s="57"/>
      <c r="I382" s="57"/>
      <c r="J382" s="57"/>
      <c r="K382" s="57"/>
      <c r="L382" s="57"/>
      <c r="M382" s="57"/>
      <c r="N382" s="57"/>
      <c r="O382" s="57"/>
      <c r="P382" s="57"/>
      <c r="Q382" s="57"/>
      <c r="R382" s="57"/>
      <c r="S382" s="61"/>
      <c r="T382" s="61"/>
      <c r="U382" s="78"/>
    </row>
    <row r="383" spans="1:21" x14ac:dyDescent="0.3">
      <c r="A383" s="57"/>
      <c r="B383" s="57"/>
      <c r="C383" s="57"/>
      <c r="D383" s="57"/>
      <c r="E383" s="57"/>
      <c r="F383" s="57"/>
      <c r="G383" s="57"/>
      <c r="H383" s="57"/>
      <c r="I383" s="57"/>
      <c r="J383" s="57"/>
      <c r="K383" s="57"/>
      <c r="L383" s="57"/>
      <c r="M383" s="57"/>
      <c r="N383" s="57"/>
      <c r="O383" s="57"/>
      <c r="P383" s="57"/>
      <c r="Q383" s="57"/>
      <c r="R383" s="57"/>
      <c r="S383" s="61"/>
      <c r="T383" s="61"/>
      <c r="U383" s="78"/>
    </row>
    <row r="384" spans="1:21" x14ac:dyDescent="0.3">
      <c r="A384" s="57"/>
      <c r="B384" s="57"/>
      <c r="C384" s="57"/>
      <c r="D384" s="57"/>
      <c r="E384" s="57"/>
      <c r="F384" s="57"/>
      <c r="G384" s="57"/>
      <c r="H384" s="57"/>
      <c r="I384" s="57"/>
      <c r="J384" s="57"/>
      <c r="K384" s="57"/>
      <c r="L384" s="57"/>
      <c r="M384" s="57"/>
      <c r="N384" s="57"/>
      <c r="O384" s="57"/>
      <c r="P384" s="57"/>
      <c r="Q384" s="57"/>
      <c r="R384" s="57"/>
      <c r="S384" s="61"/>
      <c r="T384" s="61"/>
      <c r="U384" s="78"/>
    </row>
    <row r="385" spans="1:21" x14ac:dyDescent="0.3">
      <c r="A385" s="57"/>
      <c r="B385" s="57"/>
      <c r="C385" s="57"/>
      <c r="D385" s="57"/>
      <c r="E385" s="57"/>
      <c r="F385" s="57"/>
      <c r="G385" s="57"/>
      <c r="H385" s="57"/>
      <c r="I385" s="57"/>
      <c r="J385" s="57"/>
      <c r="K385" s="57"/>
      <c r="L385" s="57"/>
      <c r="M385" s="57"/>
      <c r="N385" s="57"/>
      <c r="O385" s="57"/>
      <c r="P385" s="57"/>
      <c r="Q385" s="57"/>
      <c r="R385" s="57"/>
      <c r="S385" s="61"/>
      <c r="T385" s="61"/>
      <c r="U385" s="78"/>
    </row>
    <row r="386" spans="1:21" x14ac:dyDescent="0.3">
      <c r="A386" s="57"/>
      <c r="B386" s="57"/>
      <c r="C386" s="57"/>
      <c r="D386" s="57"/>
      <c r="E386" s="57"/>
      <c r="F386" s="57"/>
      <c r="G386" s="57"/>
      <c r="H386" s="57"/>
      <c r="I386" s="57"/>
      <c r="J386" s="57"/>
      <c r="K386" s="57"/>
      <c r="L386" s="57"/>
      <c r="M386" s="57"/>
      <c r="N386" s="57"/>
      <c r="O386" s="57"/>
      <c r="P386" s="57"/>
      <c r="Q386" s="57"/>
      <c r="R386" s="57"/>
      <c r="S386" s="61"/>
      <c r="T386" s="61"/>
      <c r="U386" s="78"/>
    </row>
    <row r="387" spans="1:21" x14ac:dyDescent="0.3">
      <c r="A387" s="57"/>
      <c r="B387" s="57"/>
      <c r="C387" s="57"/>
      <c r="D387" s="57"/>
      <c r="E387" s="57"/>
      <c r="F387" s="57"/>
      <c r="G387" s="57"/>
      <c r="H387" s="57"/>
      <c r="I387" s="57"/>
      <c r="J387" s="57"/>
      <c r="K387" s="57"/>
      <c r="L387" s="57"/>
      <c r="M387" s="57"/>
      <c r="N387" s="57"/>
      <c r="O387" s="57"/>
      <c r="P387" s="57"/>
      <c r="Q387" s="57"/>
      <c r="R387" s="57"/>
      <c r="S387" s="61"/>
      <c r="T387" s="61"/>
      <c r="U387" s="78"/>
    </row>
    <row r="388" spans="1:21" x14ac:dyDescent="0.3">
      <c r="A388" s="57"/>
      <c r="B388" s="57"/>
      <c r="C388" s="57"/>
      <c r="D388" s="57"/>
      <c r="E388" s="57"/>
      <c r="F388" s="57"/>
      <c r="G388" s="57"/>
      <c r="H388" s="57"/>
      <c r="I388" s="57"/>
      <c r="J388" s="57"/>
      <c r="K388" s="57"/>
      <c r="L388" s="57"/>
      <c r="M388" s="57"/>
      <c r="N388" s="57"/>
      <c r="O388" s="57"/>
      <c r="P388" s="57"/>
      <c r="Q388" s="57"/>
      <c r="R388" s="57"/>
      <c r="S388" s="61"/>
      <c r="T388" s="61"/>
      <c r="U388" s="78"/>
    </row>
    <row r="389" spans="1:21" x14ac:dyDescent="0.3">
      <c r="A389" s="57"/>
      <c r="B389" s="57"/>
      <c r="C389" s="57"/>
      <c r="D389" s="57"/>
      <c r="E389" s="57"/>
      <c r="F389" s="57"/>
      <c r="G389" s="57"/>
      <c r="H389" s="57"/>
      <c r="I389" s="57"/>
      <c r="J389" s="57"/>
      <c r="K389" s="57"/>
      <c r="L389" s="57"/>
      <c r="M389" s="57"/>
      <c r="N389" s="57"/>
      <c r="O389" s="57"/>
      <c r="P389" s="57"/>
      <c r="Q389" s="57"/>
      <c r="R389" s="57"/>
      <c r="S389" s="61"/>
      <c r="T389" s="61"/>
      <c r="U389" s="78"/>
    </row>
    <row r="390" spans="1:21" x14ac:dyDescent="0.3">
      <c r="A390" s="57"/>
      <c r="B390" s="57"/>
      <c r="C390" s="57"/>
      <c r="D390" s="57"/>
      <c r="E390" s="57"/>
      <c r="F390" s="57"/>
      <c r="G390" s="57"/>
      <c r="H390" s="57"/>
      <c r="I390" s="57"/>
      <c r="J390" s="57"/>
      <c r="K390" s="57"/>
      <c r="L390" s="57"/>
      <c r="M390" s="57"/>
      <c r="N390" s="57"/>
      <c r="O390" s="57"/>
      <c r="P390" s="57"/>
      <c r="Q390" s="57"/>
      <c r="R390" s="57"/>
      <c r="S390" s="61"/>
      <c r="T390" s="61"/>
      <c r="U390" s="78"/>
    </row>
    <row r="391" spans="1:21" x14ac:dyDescent="0.3">
      <c r="A391" s="57"/>
      <c r="B391" s="57"/>
      <c r="C391" s="57"/>
      <c r="D391" s="57"/>
      <c r="E391" s="57"/>
      <c r="F391" s="57"/>
      <c r="G391" s="57"/>
      <c r="H391" s="57"/>
      <c r="I391" s="57"/>
      <c r="J391" s="57"/>
      <c r="K391" s="57"/>
      <c r="L391" s="57"/>
      <c r="M391" s="57"/>
      <c r="N391" s="57"/>
      <c r="O391" s="57"/>
      <c r="P391" s="57"/>
      <c r="Q391" s="57"/>
      <c r="R391" s="57"/>
      <c r="S391" s="61"/>
      <c r="T391" s="61"/>
      <c r="U391" s="78"/>
    </row>
    <row r="392" spans="1:21" x14ac:dyDescent="0.3">
      <c r="A392" s="57"/>
      <c r="B392" s="57"/>
      <c r="C392" s="57"/>
      <c r="D392" s="57"/>
      <c r="E392" s="57"/>
      <c r="F392" s="57"/>
      <c r="G392" s="57"/>
      <c r="H392" s="57"/>
      <c r="I392" s="57"/>
      <c r="J392" s="57"/>
      <c r="K392" s="57"/>
      <c r="L392" s="57"/>
      <c r="M392" s="57"/>
      <c r="N392" s="57"/>
      <c r="O392" s="57"/>
      <c r="P392" s="57"/>
      <c r="Q392" s="57"/>
      <c r="R392" s="57"/>
      <c r="S392" s="61"/>
      <c r="T392" s="61"/>
      <c r="U392" s="78"/>
    </row>
    <row r="393" spans="1:21" x14ac:dyDescent="0.3">
      <c r="A393" s="57"/>
      <c r="B393" s="57"/>
      <c r="C393" s="57"/>
      <c r="D393" s="57"/>
      <c r="E393" s="57"/>
      <c r="F393" s="57"/>
      <c r="G393" s="57"/>
      <c r="H393" s="57"/>
      <c r="I393" s="57"/>
      <c r="J393" s="57"/>
      <c r="K393" s="57"/>
      <c r="L393" s="57"/>
      <c r="M393" s="57"/>
      <c r="N393" s="57"/>
      <c r="O393" s="57"/>
      <c r="P393" s="57"/>
      <c r="Q393" s="57"/>
      <c r="R393" s="57"/>
      <c r="S393" s="61"/>
      <c r="T393" s="61"/>
      <c r="U393" s="78"/>
    </row>
    <row r="394" spans="1:21" x14ac:dyDescent="0.3">
      <c r="A394" s="57"/>
      <c r="B394" s="57"/>
      <c r="C394" s="57"/>
      <c r="D394" s="57"/>
      <c r="E394" s="57"/>
      <c r="F394" s="57"/>
      <c r="G394" s="57"/>
      <c r="H394" s="57"/>
      <c r="I394" s="57"/>
      <c r="J394" s="57"/>
      <c r="K394" s="57"/>
      <c r="L394" s="57"/>
      <c r="M394" s="57"/>
      <c r="N394" s="57"/>
      <c r="O394" s="57"/>
      <c r="P394" s="57"/>
      <c r="Q394" s="57"/>
      <c r="R394" s="57"/>
      <c r="S394" s="61"/>
      <c r="T394" s="61"/>
      <c r="U394" s="78"/>
    </row>
    <row r="395" spans="1:21" x14ac:dyDescent="0.3">
      <c r="A395" s="57"/>
      <c r="B395" s="57"/>
      <c r="C395" s="57"/>
      <c r="D395" s="57"/>
      <c r="E395" s="57"/>
      <c r="F395" s="57"/>
      <c r="G395" s="57"/>
      <c r="H395" s="57"/>
      <c r="I395" s="57"/>
      <c r="J395" s="57"/>
      <c r="K395" s="57"/>
      <c r="L395" s="57"/>
      <c r="M395" s="57"/>
      <c r="N395" s="57"/>
      <c r="O395" s="57"/>
      <c r="P395" s="57"/>
      <c r="Q395" s="57"/>
      <c r="R395" s="57"/>
      <c r="S395" s="61"/>
      <c r="T395" s="61"/>
      <c r="U395" s="78"/>
    </row>
    <row r="396" spans="1:21" x14ac:dyDescent="0.3">
      <c r="A396" s="57"/>
      <c r="B396" s="57"/>
      <c r="C396" s="57"/>
      <c r="D396" s="57"/>
      <c r="E396" s="57"/>
      <c r="F396" s="57"/>
      <c r="G396" s="57"/>
      <c r="H396" s="57"/>
      <c r="I396" s="57"/>
      <c r="J396" s="57"/>
      <c r="K396" s="57"/>
      <c r="L396" s="57"/>
      <c r="M396" s="57"/>
      <c r="N396" s="57"/>
      <c r="O396" s="57"/>
      <c r="P396" s="57"/>
      <c r="Q396" s="57"/>
      <c r="R396" s="57"/>
      <c r="S396" s="61"/>
      <c r="T396" s="61"/>
      <c r="U396" s="78"/>
    </row>
    <row r="397" spans="1:21" x14ac:dyDescent="0.3">
      <c r="A397" s="57"/>
      <c r="B397" s="57"/>
      <c r="C397" s="57"/>
      <c r="D397" s="57"/>
      <c r="E397" s="57"/>
      <c r="F397" s="57"/>
      <c r="G397" s="57"/>
      <c r="H397" s="57"/>
      <c r="I397" s="57"/>
      <c r="J397" s="57"/>
      <c r="K397" s="57"/>
      <c r="L397" s="57"/>
      <c r="M397" s="57"/>
      <c r="N397" s="57"/>
      <c r="O397" s="57"/>
      <c r="P397" s="57"/>
      <c r="Q397" s="57"/>
      <c r="R397" s="57"/>
      <c r="S397" s="61"/>
      <c r="T397" s="61"/>
      <c r="U397" s="78"/>
    </row>
    <row r="398" spans="1:21" x14ac:dyDescent="0.3">
      <c r="A398" s="57"/>
      <c r="B398" s="57"/>
      <c r="C398" s="57"/>
      <c r="D398" s="57"/>
      <c r="E398" s="57"/>
      <c r="F398" s="57"/>
      <c r="G398" s="57"/>
      <c r="H398" s="57"/>
      <c r="I398" s="57"/>
      <c r="J398" s="57"/>
      <c r="K398" s="57"/>
      <c r="L398" s="57"/>
      <c r="M398" s="57"/>
      <c r="N398" s="57"/>
      <c r="O398" s="57"/>
      <c r="P398" s="57"/>
      <c r="Q398" s="57"/>
      <c r="R398" s="57"/>
      <c r="S398" s="61"/>
      <c r="T398" s="61"/>
      <c r="U398" s="78"/>
    </row>
    <row r="399" spans="1:21" x14ac:dyDescent="0.3">
      <c r="A399" s="57"/>
      <c r="B399" s="57"/>
      <c r="C399" s="57"/>
      <c r="D399" s="57"/>
      <c r="E399" s="57"/>
      <c r="F399" s="57"/>
      <c r="G399" s="57"/>
      <c r="H399" s="57"/>
      <c r="I399" s="57"/>
      <c r="J399" s="57"/>
      <c r="K399" s="57"/>
      <c r="L399" s="57"/>
      <c r="M399" s="57"/>
      <c r="N399" s="57"/>
      <c r="O399" s="57"/>
      <c r="P399" s="57"/>
      <c r="Q399" s="57"/>
      <c r="R399" s="57"/>
      <c r="S399" s="61"/>
      <c r="T399" s="61"/>
      <c r="U399" s="78"/>
    </row>
    <row r="400" spans="1:21" x14ac:dyDescent="0.3">
      <c r="A400" s="57"/>
      <c r="B400" s="57"/>
      <c r="C400" s="57"/>
      <c r="D400" s="57"/>
      <c r="E400" s="57"/>
      <c r="F400" s="57"/>
      <c r="G400" s="57"/>
      <c r="H400" s="57"/>
      <c r="I400" s="57"/>
      <c r="J400" s="57"/>
      <c r="K400" s="57"/>
      <c r="L400" s="57"/>
      <c r="M400" s="57"/>
      <c r="N400" s="57"/>
      <c r="O400" s="57"/>
      <c r="P400" s="57"/>
      <c r="Q400" s="57"/>
      <c r="R400" s="57"/>
      <c r="S400" s="61"/>
      <c r="T400" s="61"/>
      <c r="U400" s="78"/>
    </row>
    <row r="401" spans="1:21" x14ac:dyDescent="0.3">
      <c r="A401" s="57"/>
      <c r="B401" s="57"/>
      <c r="C401" s="57"/>
      <c r="D401" s="57"/>
      <c r="E401" s="57"/>
      <c r="F401" s="57"/>
      <c r="G401" s="57"/>
      <c r="H401" s="57"/>
      <c r="I401" s="57"/>
      <c r="J401" s="57"/>
      <c r="K401" s="57"/>
      <c r="L401" s="57"/>
      <c r="M401" s="57"/>
      <c r="N401" s="57"/>
      <c r="O401" s="57"/>
      <c r="P401" s="57"/>
      <c r="Q401" s="57"/>
      <c r="R401" s="57"/>
      <c r="S401" s="61"/>
      <c r="T401" s="61"/>
      <c r="U401" s="78"/>
    </row>
    <row r="402" spans="1:21" x14ac:dyDescent="0.3">
      <c r="A402" s="57"/>
      <c r="B402" s="57"/>
      <c r="C402" s="57"/>
      <c r="D402" s="57"/>
      <c r="E402" s="57"/>
      <c r="F402" s="57"/>
      <c r="G402" s="57"/>
      <c r="H402" s="57"/>
      <c r="I402" s="57"/>
      <c r="J402" s="57"/>
      <c r="K402" s="57"/>
      <c r="L402" s="57"/>
      <c r="M402" s="57"/>
      <c r="N402" s="57"/>
      <c r="O402" s="57"/>
      <c r="P402" s="57"/>
      <c r="Q402" s="57"/>
      <c r="R402" s="57"/>
      <c r="S402" s="61"/>
      <c r="T402" s="61"/>
      <c r="U402" s="78"/>
    </row>
    <row r="403" spans="1:21" x14ac:dyDescent="0.3">
      <c r="A403" s="57"/>
      <c r="B403" s="57"/>
      <c r="C403" s="57"/>
      <c r="D403" s="57"/>
      <c r="E403" s="57"/>
      <c r="F403" s="57"/>
      <c r="G403" s="57"/>
      <c r="H403" s="57"/>
      <c r="I403" s="57"/>
      <c r="J403" s="57"/>
      <c r="K403" s="57"/>
      <c r="L403" s="57"/>
      <c r="M403" s="57"/>
      <c r="N403" s="57"/>
      <c r="O403" s="57"/>
      <c r="P403" s="57"/>
      <c r="Q403" s="57"/>
      <c r="R403" s="57"/>
      <c r="S403" s="61"/>
      <c r="T403" s="61"/>
      <c r="U403" s="78"/>
    </row>
    <row r="404" spans="1:21" x14ac:dyDescent="0.3">
      <c r="A404" s="57"/>
      <c r="B404" s="57"/>
      <c r="C404" s="57"/>
      <c r="D404" s="57"/>
      <c r="E404" s="57"/>
      <c r="F404" s="57"/>
      <c r="G404" s="57"/>
      <c r="H404" s="57"/>
      <c r="I404" s="57"/>
      <c r="J404" s="57"/>
      <c r="K404" s="57"/>
      <c r="L404" s="57"/>
      <c r="M404" s="57"/>
      <c r="N404" s="57"/>
      <c r="O404" s="57"/>
      <c r="P404" s="57"/>
      <c r="Q404" s="57"/>
      <c r="R404" s="57"/>
      <c r="S404" s="61"/>
      <c r="T404" s="61"/>
      <c r="U404" s="78"/>
    </row>
    <row r="405" spans="1:21" x14ac:dyDescent="0.3">
      <c r="A405" s="57"/>
      <c r="B405" s="57"/>
      <c r="C405" s="57"/>
      <c r="D405" s="57"/>
      <c r="E405" s="57"/>
      <c r="F405" s="57"/>
      <c r="G405" s="57"/>
      <c r="H405" s="57"/>
      <c r="I405" s="57"/>
      <c r="J405" s="57"/>
      <c r="K405" s="57"/>
      <c r="L405" s="57"/>
      <c r="M405" s="57"/>
      <c r="N405" s="57"/>
      <c r="O405" s="57"/>
      <c r="P405" s="57"/>
      <c r="Q405" s="57"/>
      <c r="R405" s="57"/>
      <c r="S405" s="61"/>
      <c r="T405" s="61"/>
      <c r="U405" s="78"/>
    </row>
    <row r="406" spans="1:21" x14ac:dyDescent="0.3">
      <c r="A406" s="57"/>
      <c r="B406" s="57"/>
      <c r="C406" s="57"/>
      <c r="D406" s="57"/>
      <c r="E406" s="57"/>
      <c r="F406" s="57"/>
      <c r="G406" s="57"/>
      <c r="H406" s="57"/>
      <c r="I406" s="57"/>
      <c r="J406" s="57"/>
      <c r="K406" s="57"/>
      <c r="L406" s="57"/>
      <c r="M406" s="57"/>
      <c r="N406" s="57"/>
      <c r="O406" s="57"/>
      <c r="P406" s="57"/>
      <c r="Q406" s="57"/>
      <c r="R406" s="57"/>
      <c r="S406" s="61"/>
      <c r="T406" s="61"/>
      <c r="U406" s="78"/>
    </row>
    <row r="407" spans="1:21" x14ac:dyDescent="0.3">
      <c r="A407" s="57"/>
      <c r="B407" s="57"/>
      <c r="C407" s="57"/>
      <c r="D407" s="57"/>
      <c r="E407" s="57"/>
      <c r="F407" s="57"/>
      <c r="G407" s="57"/>
      <c r="H407" s="57"/>
      <c r="I407" s="57"/>
      <c r="J407" s="57"/>
      <c r="K407" s="57"/>
      <c r="L407" s="57"/>
      <c r="M407" s="57"/>
      <c r="N407" s="57"/>
      <c r="O407" s="57"/>
      <c r="P407" s="57"/>
      <c r="Q407" s="57"/>
      <c r="R407" s="57"/>
      <c r="S407" s="61"/>
      <c r="T407" s="61"/>
      <c r="U407" s="78"/>
    </row>
    <row r="408" spans="1:21" x14ac:dyDescent="0.3">
      <c r="A408" s="57"/>
      <c r="B408" s="57"/>
      <c r="C408" s="57"/>
      <c r="D408" s="57"/>
      <c r="E408" s="57"/>
      <c r="F408" s="57"/>
      <c r="G408" s="57"/>
      <c r="H408" s="57"/>
      <c r="I408" s="57"/>
      <c r="J408" s="57"/>
      <c r="K408" s="57"/>
      <c r="L408" s="57"/>
      <c r="M408" s="57"/>
      <c r="N408" s="57"/>
      <c r="O408" s="57"/>
      <c r="P408" s="57"/>
      <c r="Q408" s="57"/>
      <c r="R408" s="57"/>
      <c r="S408" s="61"/>
      <c r="T408" s="61"/>
      <c r="U408" s="78"/>
    </row>
    <row r="409" spans="1:21" x14ac:dyDescent="0.3">
      <c r="A409" s="57"/>
      <c r="B409" s="57"/>
      <c r="C409" s="57"/>
      <c r="D409" s="57"/>
      <c r="E409" s="57"/>
      <c r="F409" s="57"/>
      <c r="G409" s="57"/>
      <c r="H409" s="57"/>
      <c r="I409" s="57"/>
      <c r="J409" s="57"/>
      <c r="K409" s="57"/>
      <c r="L409" s="57"/>
      <c r="M409" s="57"/>
      <c r="N409" s="57"/>
      <c r="O409" s="57"/>
      <c r="P409" s="57"/>
      <c r="Q409" s="57"/>
      <c r="R409" s="57"/>
      <c r="S409" s="61"/>
      <c r="T409" s="61"/>
      <c r="U409" s="78"/>
    </row>
    <row r="410" spans="1:21" x14ac:dyDescent="0.3">
      <c r="A410" s="57"/>
      <c r="B410" s="57"/>
      <c r="C410" s="57"/>
      <c r="D410" s="57"/>
      <c r="E410" s="57"/>
      <c r="F410" s="57"/>
      <c r="G410" s="57"/>
      <c r="H410" s="57"/>
      <c r="I410" s="57"/>
      <c r="J410" s="57"/>
      <c r="K410" s="57"/>
      <c r="L410" s="57"/>
      <c r="M410" s="57"/>
      <c r="N410" s="57"/>
      <c r="O410" s="57"/>
      <c r="P410" s="57"/>
      <c r="Q410" s="57"/>
      <c r="R410" s="57"/>
      <c r="S410" s="61"/>
      <c r="T410" s="61"/>
      <c r="U410" s="78"/>
    </row>
    <row r="411" spans="1:21" x14ac:dyDescent="0.3">
      <c r="A411" s="57"/>
      <c r="B411" s="57"/>
      <c r="C411" s="57"/>
      <c r="D411" s="57"/>
      <c r="E411" s="57"/>
      <c r="F411" s="57"/>
      <c r="G411" s="57"/>
      <c r="H411" s="57"/>
      <c r="I411" s="57"/>
      <c r="J411" s="57"/>
      <c r="K411" s="57"/>
      <c r="L411" s="57"/>
      <c r="M411" s="57"/>
      <c r="N411" s="57"/>
      <c r="O411" s="57"/>
      <c r="P411" s="57"/>
      <c r="Q411" s="57"/>
      <c r="R411" s="57"/>
      <c r="S411" s="61"/>
      <c r="T411" s="61"/>
      <c r="U411" s="78"/>
    </row>
    <row r="412" spans="1:21" x14ac:dyDescent="0.3">
      <c r="A412" s="57"/>
      <c r="B412" s="57"/>
      <c r="C412" s="57"/>
      <c r="D412" s="57"/>
      <c r="E412" s="57"/>
      <c r="F412" s="57"/>
      <c r="G412" s="57"/>
      <c r="H412" s="57"/>
      <c r="I412" s="57"/>
      <c r="J412" s="57"/>
      <c r="K412" s="57"/>
      <c r="L412" s="57"/>
      <c r="M412" s="57"/>
      <c r="N412" s="57"/>
      <c r="O412" s="57"/>
      <c r="P412" s="57"/>
      <c r="Q412" s="57"/>
      <c r="R412" s="57"/>
      <c r="S412" s="61"/>
      <c r="T412" s="61"/>
      <c r="U412" s="78"/>
    </row>
    <row r="413" spans="1:21" x14ac:dyDescent="0.3">
      <c r="A413" s="57"/>
      <c r="B413" s="57"/>
      <c r="C413" s="57"/>
      <c r="D413" s="57"/>
      <c r="E413" s="57"/>
      <c r="F413" s="57"/>
      <c r="G413" s="57"/>
      <c r="H413" s="57"/>
      <c r="I413" s="57"/>
      <c r="J413" s="57"/>
      <c r="K413" s="57"/>
      <c r="L413" s="57"/>
      <c r="M413" s="57"/>
      <c r="N413" s="57"/>
      <c r="O413" s="57"/>
      <c r="P413" s="57"/>
      <c r="Q413" s="57"/>
      <c r="R413" s="57"/>
      <c r="S413" s="61"/>
      <c r="T413" s="61"/>
      <c r="U413" s="78"/>
    </row>
    <row r="414" spans="1:21" x14ac:dyDescent="0.3">
      <c r="A414" s="57"/>
      <c r="B414" s="57"/>
      <c r="C414" s="57"/>
      <c r="D414" s="57"/>
      <c r="E414" s="57"/>
      <c r="F414" s="57"/>
      <c r="G414" s="57"/>
      <c r="H414" s="57"/>
      <c r="I414" s="57"/>
      <c r="J414" s="57"/>
      <c r="K414" s="57"/>
      <c r="L414" s="57"/>
      <c r="M414" s="57"/>
      <c r="N414" s="57"/>
      <c r="O414" s="57"/>
      <c r="P414" s="57"/>
      <c r="Q414" s="57"/>
      <c r="R414" s="57"/>
      <c r="S414" s="61"/>
      <c r="T414" s="61"/>
      <c r="U414" s="78"/>
    </row>
    <row r="415" spans="1:21" x14ac:dyDescent="0.3">
      <c r="A415" s="57"/>
      <c r="B415" s="57"/>
      <c r="C415" s="57"/>
      <c r="D415" s="57"/>
      <c r="E415" s="57"/>
      <c r="F415" s="57"/>
      <c r="G415" s="57"/>
      <c r="H415" s="57"/>
      <c r="I415" s="57"/>
      <c r="J415" s="57"/>
      <c r="K415" s="57"/>
      <c r="L415" s="57"/>
      <c r="M415" s="57"/>
      <c r="N415" s="57"/>
      <c r="O415" s="57"/>
      <c r="P415" s="57"/>
      <c r="Q415" s="57"/>
      <c r="R415" s="57"/>
      <c r="S415" s="61"/>
      <c r="T415" s="61"/>
      <c r="U415" s="78"/>
    </row>
    <row r="416" spans="1:21" x14ac:dyDescent="0.3">
      <c r="A416" s="57"/>
      <c r="B416" s="57"/>
      <c r="C416" s="57"/>
      <c r="D416" s="57"/>
      <c r="E416" s="57"/>
      <c r="F416" s="57"/>
      <c r="G416" s="57"/>
      <c r="H416" s="57"/>
      <c r="I416" s="57"/>
      <c r="J416" s="57"/>
      <c r="K416" s="57"/>
      <c r="L416" s="57"/>
      <c r="M416" s="57"/>
      <c r="N416" s="57"/>
      <c r="O416" s="57"/>
      <c r="P416" s="57"/>
      <c r="Q416" s="57"/>
      <c r="R416" s="57"/>
      <c r="S416" s="61"/>
      <c r="T416" s="61"/>
      <c r="U416" s="78"/>
    </row>
    <row r="417" spans="1:21" x14ac:dyDescent="0.3">
      <c r="A417" s="57"/>
      <c r="B417" s="57"/>
      <c r="C417" s="57"/>
      <c r="D417" s="57"/>
      <c r="E417" s="57"/>
      <c r="F417" s="57"/>
      <c r="G417" s="57"/>
      <c r="H417" s="57"/>
      <c r="I417" s="57"/>
      <c r="J417" s="57"/>
      <c r="K417" s="57"/>
      <c r="L417" s="57"/>
      <c r="M417" s="57"/>
      <c r="N417" s="57"/>
      <c r="O417" s="57"/>
      <c r="P417" s="57"/>
      <c r="Q417" s="57"/>
      <c r="R417" s="57"/>
      <c r="S417" s="61"/>
      <c r="T417" s="61"/>
      <c r="U417" s="78"/>
    </row>
    <row r="418" spans="1:21" x14ac:dyDescent="0.3">
      <c r="A418" s="57"/>
      <c r="B418" s="57"/>
      <c r="C418" s="57"/>
      <c r="D418" s="57"/>
      <c r="E418" s="57"/>
      <c r="F418" s="57"/>
      <c r="G418" s="57"/>
      <c r="H418" s="57"/>
      <c r="I418" s="57"/>
      <c r="J418" s="57"/>
      <c r="K418" s="57"/>
      <c r="L418" s="57"/>
      <c r="M418" s="57"/>
      <c r="N418" s="57"/>
      <c r="O418" s="57"/>
      <c r="P418" s="57"/>
      <c r="Q418" s="57"/>
      <c r="R418" s="57"/>
      <c r="S418" s="61"/>
      <c r="T418" s="61"/>
      <c r="U418" s="78"/>
    </row>
    <row r="419" spans="1:21" x14ac:dyDescent="0.3">
      <c r="A419" s="57"/>
      <c r="B419" s="57"/>
      <c r="C419" s="57"/>
      <c r="D419" s="57"/>
      <c r="E419" s="57"/>
      <c r="F419" s="57"/>
      <c r="G419" s="57"/>
      <c r="H419" s="57"/>
      <c r="I419" s="57"/>
      <c r="J419" s="57"/>
      <c r="K419" s="57"/>
      <c r="L419" s="57"/>
      <c r="M419" s="57"/>
      <c r="N419" s="57"/>
      <c r="O419" s="57"/>
      <c r="P419" s="57"/>
      <c r="Q419" s="57"/>
      <c r="R419" s="57"/>
      <c r="S419" s="61"/>
      <c r="T419" s="61"/>
      <c r="U419" s="78"/>
    </row>
    <row r="420" spans="1:21" x14ac:dyDescent="0.3">
      <c r="A420" s="57"/>
      <c r="B420" s="57"/>
      <c r="C420" s="57"/>
      <c r="D420" s="57"/>
      <c r="E420" s="57"/>
      <c r="F420" s="57"/>
      <c r="G420" s="57"/>
      <c r="H420" s="57"/>
      <c r="I420" s="57"/>
      <c r="J420" s="57"/>
      <c r="K420" s="57"/>
      <c r="L420" s="57"/>
      <c r="M420" s="57"/>
      <c r="N420" s="57"/>
      <c r="O420" s="57"/>
      <c r="P420" s="57"/>
      <c r="Q420" s="57"/>
      <c r="R420" s="57"/>
      <c r="S420" s="61"/>
      <c r="T420" s="61"/>
      <c r="U420" s="78"/>
    </row>
    <row r="421" spans="1:21" x14ac:dyDescent="0.3">
      <c r="A421" s="57"/>
      <c r="B421" s="57"/>
      <c r="C421" s="57"/>
      <c r="D421" s="57"/>
      <c r="E421" s="57"/>
      <c r="F421" s="57"/>
      <c r="G421" s="57"/>
      <c r="H421" s="57"/>
      <c r="I421" s="57"/>
      <c r="J421" s="57"/>
      <c r="K421" s="57"/>
      <c r="L421" s="57"/>
      <c r="M421" s="57"/>
      <c r="N421" s="57"/>
      <c r="O421" s="57"/>
      <c r="P421" s="57"/>
      <c r="Q421" s="57"/>
      <c r="R421" s="57"/>
      <c r="S421" s="61"/>
      <c r="T421" s="61"/>
      <c r="U421" s="78"/>
    </row>
    <row r="422" spans="1:21" x14ac:dyDescent="0.3">
      <c r="A422" s="57"/>
      <c r="B422" s="57"/>
      <c r="C422" s="57"/>
      <c r="D422" s="57"/>
      <c r="E422" s="57"/>
      <c r="F422" s="57"/>
      <c r="G422" s="57"/>
      <c r="H422" s="57"/>
      <c r="I422" s="57"/>
      <c r="J422" s="57"/>
      <c r="K422" s="57"/>
      <c r="L422" s="57"/>
      <c r="M422" s="57"/>
      <c r="N422" s="57"/>
      <c r="O422" s="57"/>
      <c r="P422" s="57"/>
      <c r="Q422" s="57"/>
      <c r="R422" s="57"/>
      <c r="S422" s="61"/>
      <c r="T422" s="61"/>
      <c r="U422" s="78"/>
    </row>
    <row r="423" spans="1:21" x14ac:dyDescent="0.3">
      <c r="A423" s="57"/>
      <c r="B423" s="57"/>
      <c r="C423" s="57"/>
      <c r="D423" s="57"/>
      <c r="E423" s="57"/>
      <c r="F423" s="57"/>
      <c r="G423" s="57"/>
      <c r="H423" s="57"/>
      <c r="I423" s="57"/>
      <c r="J423" s="57"/>
      <c r="K423" s="57"/>
      <c r="L423" s="57"/>
      <c r="M423" s="57"/>
      <c r="N423" s="57"/>
      <c r="O423" s="57"/>
      <c r="P423" s="57"/>
      <c r="Q423" s="57"/>
      <c r="R423" s="57"/>
      <c r="S423" s="61"/>
      <c r="T423" s="61"/>
      <c r="U423" s="78"/>
    </row>
    <row r="424" spans="1:21" x14ac:dyDescent="0.3">
      <c r="A424" s="57"/>
      <c r="B424" s="57"/>
      <c r="C424" s="57"/>
      <c r="D424" s="57"/>
      <c r="E424" s="57"/>
      <c r="F424" s="57"/>
      <c r="G424" s="57"/>
      <c r="H424" s="57"/>
      <c r="I424" s="57"/>
      <c r="J424" s="57"/>
      <c r="K424" s="57"/>
      <c r="L424" s="57"/>
      <c r="M424" s="57"/>
      <c r="N424" s="57"/>
      <c r="O424" s="57"/>
      <c r="P424" s="57"/>
      <c r="Q424" s="57"/>
      <c r="R424" s="57"/>
      <c r="S424" s="61"/>
      <c r="T424" s="61"/>
      <c r="U424" s="78"/>
    </row>
    <row r="425" spans="1:21" x14ac:dyDescent="0.3">
      <c r="A425" s="57"/>
      <c r="B425" s="57"/>
      <c r="C425" s="57"/>
      <c r="D425" s="57"/>
      <c r="E425" s="57"/>
      <c r="F425" s="57"/>
      <c r="G425" s="57"/>
      <c r="H425" s="57"/>
      <c r="I425" s="57"/>
      <c r="J425" s="57"/>
      <c r="K425" s="57"/>
      <c r="L425" s="57"/>
      <c r="M425" s="57"/>
      <c r="N425" s="57"/>
      <c r="O425" s="57"/>
      <c r="P425" s="57"/>
      <c r="Q425" s="57"/>
      <c r="R425" s="57"/>
      <c r="S425" s="61"/>
      <c r="T425" s="61"/>
      <c r="U425" s="78"/>
    </row>
    <row r="426" spans="1:21" x14ac:dyDescent="0.3">
      <c r="A426" s="57"/>
      <c r="B426" s="57"/>
      <c r="C426" s="57"/>
      <c r="D426" s="57"/>
      <c r="E426" s="57"/>
      <c r="F426" s="57"/>
      <c r="G426" s="57"/>
      <c r="H426" s="57"/>
      <c r="I426" s="57"/>
      <c r="J426" s="57"/>
      <c r="K426" s="57"/>
      <c r="L426" s="57"/>
      <c r="M426" s="57"/>
      <c r="N426" s="57"/>
      <c r="O426" s="57"/>
      <c r="P426" s="57"/>
      <c r="Q426" s="57"/>
      <c r="R426" s="57"/>
      <c r="S426" s="61"/>
      <c r="T426" s="61"/>
      <c r="U426" s="78"/>
    </row>
    <row r="427" spans="1:21" x14ac:dyDescent="0.3">
      <c r="A427" s="57"/>
      <c r="B427" s="57"/>
      <c r="C427" s="57"/>
      <c r="D427" s="57"/>
      <c r="E427" s="57"/>
      <c r="F427" s="57"/>
      <c r="G427" s="57"/>
      <c r="H427" s="57"/>
      <c r="I427" s="57"/>
      <c r="J427" s="57"/>
      <c r="K427" s="57"/>
      <c r="L427" s="57"/>
      <c r="M427" s="57"/>
      <c r="N427" s="57"/>
      <c r="O427" s="57"/>
      <c r="P427" s="57"/>
      <c r="Q427" s="57"/>
      <c r="R427" s="57"/>
      <c r="S427" s="61"/>
      <c r="T427" s="61"/>
      <c r="U427" s="78"/>
    </row>
    <row r="428" spans="1:21" x14ac:dyDescent="0.3">
      <c r="A428" s="57"/>
      <c r="B428" s="57"/>
      <c r="C428" s="57"/>
      <c r="D428" s="57"/>
      <c r="E428" s="57"/>
      <c r="F428" s="57"/>
      <c r="G428" s="57"/>
      <c r="H428" s="57"/>
      <c r="I428" s="57"/>
      <c r="J428" s="57"/>
      <c r="K428" s="57"/>
      <c r="L428" s="57"/>
      <c r="M428" s="57"/>
      <c r="N428" s="57"/>
      <c r="O428" s="57"/>
      <c r="P428" s="57"/>
      <c r="Q428" s="57"/>
      <c r="R428" s="57"/>
      <c r="S428" s="61"/>
      <c r="T428" s="61"/>
      <c r="U428" s="78"/>
    </row>
    <row r="429" spans="1:21" x14ac:dyDescent="0.3">
      <c r="A429" s="57"/>
      <c r="B429" s="57"/>
      <c r="C429" s="57"/>
      <c r="D429" s="57"/>
      <c r="E429" s="57"/>
      <c r="F429" s="57"/>
      <c r="G429" s="57"/>
      <c r="H429" s="57"/>
      <c r="I429" s="57"/>
      <c r="J429" s="57"/>
      <c r="K429" s="57"/>
      <c r="L429" s="57"/>
      <c r="M429" s="57"/>
      <c r="N429" s="57"/>
      <c r="O429" s="57"/>
      <c r="P429" s="57"/>
      <c r="Q429" s="57"/>
      <c r="R429" s="57"/>
      <c r="S429" s="61"/>
      <c r="T429" s="61"/>
      <c r="U429" s="78"/>
    </row>
    <row r="430" spans="1:21" x14ac:dyDescent="0.3">
      <c r="A430" s="57"/>
      <c r="B430" s="57"/>
      <c r="C430" s="57"/>
      <c r="D430" s="57"/>
      <c r="E430" s="57"/>
      <c r="F430" s="57"/>
      <c r="G430" s="57"/>
      <c r="H430" s="57"/>
      <c r="I430" s="57"/>
      <c r="J430" s="57"/>
      <c r="K430" s="57"/>
      <c r="L430" s="57"/>
      <c r="M430" s="57"/>
      <c r="N430" s="57"/>
      <c r="O430" s="57"/>
      <c r="P430" s="57"/>
      <c r="Q430" s="57"/>
      <c r="R430" s="57"/>
      <c r="S430" s="61"/>
      <c r="T430" s="61"/>
      <c r="U430" s="78"/>
    </row>
    <row r="431" spans="1:21" x14ac:dyDescent="0.3">
      <c r="A431" s="57"/>
      <c r="B431" s="57"/>
      <c r="C431" s="57"/>
      <c r="D431" s="57"/>
      <c r="E431" s="57"/>
      <c r="F431" s="57"/>
      <c r="G431" s="57"/>
      <c r="H431" s="57"/>
      <c r="I431" s="57"/>
      <c r="J431" s="57"/>
      <c r="K431" s="57"/>
      <c r="L431" s="57"/>
      <c r="M431" s="57"/>
      <c r="N431" s="57"/>
      <c r="O431" s="57"/>
      <c r="P431" s="57"/>
      <c r="Q431" s="57"/>
      <c r="R431" s="57"/>
      <c r="S431" s="61"/>
      <c r="T431" s="61"/>
      <c r="U431" s="78"/>
    </row>
    <row r="432" spans="1:21" x14ac:dyDescent="0.3">
      <c r="A432" s="57"/>
      <c r="B432" s="57"/>
      <c r="C432" s="57"/>
      <c r="D432" s="57"/>
      <c r="E432" s="57"/>
      <c r="F432" s="57"/>
      <c r="G432" s="57"/>
      <c r="H432" s="57"/>
      <c r="I432" s="57"/>
      <c r="J432" s="57"/>
      <c r="K432" s="57"/>
      <c r="L432" s="57"/>
      <c r="M432" s="57"/>
      <c r="N432" s="57"/>
      <c r="O432" s="57"/>
      <c r="P432" s="57"/>
      <c r="Q432" s="57"/>
      <c r="R432" s="57"/>
      <c r="S432" s="61"/>
      <c r="T432" s="61"/>
      <c r="U432" s="78"/>
    </row>
    <row r="433" spans="1:21" x14ac:dyDescent="0.3">
      <c r="A433" s="57"/>
      <c r="B433" s="57"/>
      <c r="C433" s="57"/>
      <c r="D433" s="57"/>
      <c r="E433" s="57"/>
      <c r="F433" s="57"/>
      <c r="G433" s="57"/>
      <c r="H433" s="57"/>
      <c r="I433" s="57"/>
      <c r="J433" s="57"/>
      <c r="K433" s="57"/>
      <c r="L433" s="57"/>
      <c r="M433" s="57"/>
      <c r="N433" s="57"/>
      <c r="O433" s="57"/>
      <c r="P433" s="57"/>
      <c r="Q433" s="57"/>
      <c r="R433" s="57"/>
      <c r="S433" s="61"/>
      <c r="T433" s="61"/>
      <c r="U433" s="78"/>
    </row>
    <row r="434" spans="1:21" x14ac:dyDescent="0.3">
      <c r="A434" s="57"/>
      <c r="B434" s="57"/>
      <c r="C434" s="57"/>
      <c r="D434" s="57"/>
      <c r="E434" s="57"/>
      <c r="F434" s="57"/>
      <c r="G434" s="57"/>
      <c r="H434" s="57"/>
      <c r="I434" s="57"/>
      <c r="J434" s="57"/>
      <c r="K434" s="57"/>
      <c r="L434" s="57"/>
      <c r="M434" s="57"/>
      <c r="N434" s="57"/>
      <c r="O434" s="57"/>
      <c r="P434" s="57"/>
      <c r="Q434" s="57"/>
      <c r="R434" s="57"/>
      <c r="S434" s="61"/>
      <c r="T434" s="61"/>
      <c r="U434" s="78"/>
    </row>
  </sheetData>
  <mergeCells count="174">
    <mergeCell ref="AN26:AP26"/>
    <mergeCell ref="AN27:AP27"/>
    <mergeCell ref="AN28:AP28"/>
    <mergeCell ref="AO22:AO23"/>
    <mergeCell ref="AP22:AP23"/>
    <mergeCell ref="AO24:AO25"/>
    <mergeCell ref="AP24:AP25"/>
    <mergeCell ref="AP13:AP15"/>
    <mergeCell ref="AO16:AO18"/>
    <mergeCell ref="AP16:AP18"/>
    <mergeCell ref="AO19:AO21"/>
    <mergeCell ref="AP19:AP21"/>
    <mergeCell ref="AO13:AO15"/>
    <mergeCell ref="AE27:AG27"/>
    <mergeCell ref="AB6:AC6"/>
    <mergeCell ref="AE6:AF6"/>
    <mergeCell ref="AE3:AG3"/>
    <mergeCell ref="AD19:AD21"/>
    <mergeCell ref="AF19:AF21"/>
    <mergeCell ref="AG19:AG21"/>
    <mergeCell ref="AC22:AC23"/>
    <mergeCell ref="AD22:AD23"/>
    <mergeCell ref="AF22:AF23"/>
    <mergeCell ref="AE26:AG26"/>
    <mergeCell ref="AG24:AG25"/>
    <mergeCell ref="AI24:AI25"/>
    <mergeCell ref="AJ24:AJ25"/>
    <mergeCell ref="AL24:AL25"/>
    <mergeCell ref="AL19:AL21"/>
    <mergeCell ref="AK26:AM26"/>
    <mergeCell ref="AM16:AM18"/>
    <mergeCell ref="AG13:AG15"/>
    <mergeCell ref="AI13:AI15"/>
    <mergeCell ref="AM24:AM25"/>
    <mergeCell ref="AB3:AC5"/>
    <mergeCell ref="AE4:AF5"/>
    <mergeCell ref="AM19:AM21"/>
    <mergeCell ref="AF16:AF18"/>
    <mergeCell ref="AG16:AG18"/>
    <mergeCell ref="AI16:AI18"/>
    <mergeCell ref="AJ16:AJ18"/>
    <mergeCell ref="AL16:AL18"/>
    <mergeCell ref="AG22:AG23"/>
    <mergeCell ref="AI22:AI23"/>
    <mergeCell ref="AJ22:AJ23"/>
    <mergeCell ref="AL22:AL23"/>
    <mergeCell ref="AI19:AI21"/>
    <mergeCell ref="AJ19:AJ21"/>
    <mergeCell ref="V22:V23"/>
    <mergeCell ref="Y22:Y23"/>
    <mergeCell ref="V13:V15"/>
    <mergeCell ref="AF13:AF15"/>
    <mergeCell ref="AC13:AC15"/>
    <mergeCell ref="AC16:AC18"/>
    <mergeCell ref="AC19:AC21"/>
    <mergeCell ref="AD16:AD18"/>
    <mergeCell ref="V19:V21"/>
    <mergeCell ref="Y19:Y21"/>
    <mergeCell ref="M18:N18"/>
    <mergeCell ref="P17:Q17"/>
    <mergeCell ref="P18:Q18"/>
    <mergeCell ref="P6:Q6"/>
    <mergeCell ref="P15:Q15"/>
    <mergeCell ref="P16:Q16"/>
    <mergeCell ref="Y13:Y15"/>
    <mergeCell ref="V16:V18"/>
    <mergeCell ref="Y16:Y18"/>
    <mergeCell ref="W6:Y6"/>
    <mergeCell ref="G24:G25"/>
    <mergeCell ref="V24:V25"/>
    <mergeCell ref="Y24:Y25"/>
    <mergeCell ref="H24:H25"/>
    <mergeCell ref="I24:I25"/>
    <mergeCell ref="J24:L24"/>
    <mergeCell ref="AC24:AC25"/>
    <mergeCell ref="AD24:AD25"/>
    <mergeCell ref="AF24:AF25"/>
    <mergeCell ref="A38:I38"/>
    <mergeCell ref="A15:B15"/>
    <mergeCell ref="A35:C35"/>
    <mergeCell ref="A36:I36"/>
    <mergeCell ref="A37:I37"/>
    <mergeCell ref="A16:I16"/>
    <mergeCell ref="A17:I17"/>
    <mergeCell ref="B24:C25"/>
    <mergeCell ref="D24:E24"/>
    <mergeCell ref="M24:O24"/>
    <mergeCell ref="H3:H4"/>
    <mergeCell ref="I3:I5"/>
    <mergeCell ref="J3:L3"/>
    <mergeCell ref="J16:K16"/>
    <mergeCell ref="M16:N16"/>
    <mergeCell ref="J6:K6"/>
    <mergeCell ref="M17:N17"/>
    <mergeCell ref="J15:K15"/>
    <mergeCell ref="L4:L5"/>
    <mergeCell ref="P24:R24"/>
    <mergeCell ref="S24:T24"/>
    <mergeCell ref="A18:I18"/>
    <mergeCell ref="M6:N6"/>
    <mergeCell ref="M15:N15"/>
    <mergeCell ref="J17:K17"/>
    <mergeCell ref="J18:K18"/>
    <mergeCell ref="A24:A25"/>
    <mergeCell ref="A3:A5"/>
    <mergeCell ref="B3:C4"/>
    <mergeCell ref="D3:E3"/>
    <mergeCell ref="G3:G4"/>
    <mergeCell ref="M3:O3"/>
    <mergeCell ref="O4:O5"/>
    <mergeCell ref="J4:K4"/>
    <mergeCell ref="P3:R3"/>
    <mergeCell ref="R4:R5"/>
    <mergeCell ref="M4:N4"/>
    <mergeCell ref="P4:Q4"/>
    <mergeCell ref="AH26:AJ26"/>
    <mergeCell ref="V7:V9"/>
    <mergeCell ref="Y7:Y9"/>
    <mergeCell ref="AC7:AC9"/>
    <mergeCell ref="AD7:AD9"/>
    <mergeCell ref="AC10:AC12"/>
    <mergeCell ref="AD10:AD12"/>
    <mergeCell ref="AG7:AG9"/>
    <mergeCell ref="AF7:AF9"/>
    <mergeCell ref="AF10:AF12"/>
    <mergeCell ref="AH27:AJ27"/>
    <mergeCell ref="AH28:AJ28"/>
    <mergeCell ref="AI7:AI9"/>
    <mergeCell ref="AI10:AI12"/>
    <mergeCell ref="AD13:AD15"/>
    <mergeCell ref="AE28:AG28"/>
    <mergeCell ref="AK27:AM27"/>
    <mergeCell ref="AK28:AM28"/>
    <mergeCell ref="AJ4:AJ5"/>
    <mergeCell ref="AJ7:AJ9"/>
    <mergeCell ref="AJ10:AJ12"/>
    <mergeCell ref="AJ13:AJ15"/>
    <mergeCell ref="AM22:AM23"/>
    <mergeCell ref="AL13:AL15"/>
    <mergeCell ref="AM13:AM15"/>
    <mergeCell ref="AM4:AM5"/>
    <mergeCell ref="S3:T3"/>
    <mergeCell ref="S4:S5"/>
    <mergeCell ref="T4:T5"/>
    <mergeCell ref="AG10:AG12"/>
    <mergeCell ref="V10:V12"/>
    <mergeCell ref="Y10:Y12"/>
    <mergeCell ref="AD3:AD5"/>
    <mergeCell ref="Y3:Y5"/>
    <mergeCell ref="AG4:AG5"/>
    <mergeCell ref="Z3:AA5"/>
    <mergeCell ref="AO10:AO12"/>
    <mergeCell ref="AP10:AP12"/>
    <mergeCell ref="AL7:AL9"/>
    <mergeCell ref="AM7:AM9"/>
    <mergeCell ref="AL10:AL12"/>
    <mergeCell ref="AM10:AM12"/>
    <mergeCell ref="V1:AM1"/>
    <mergeCell ref="V3:V5"/>
    <mergeCell ref="W3:W5"/>
    <mergeCell ref="X3:X5"/>
    <mergeCell ref="AP7:AP9"/>
    <mergeCell ref="AK4:AL5"/>
    <mergeCell ref="AK6:AL6"/>
    <mergeCell ref="Z6:AA6"/>
    <mergeCell ref="AN6:AO6"/>
    <mergeCell ref="AO7:AO9"/>
    <mergeCell ref="AH3:AJ3"/>
    <mergeCell ref="AH4:AI5"/>
    <mergeCell ref="AH6:AI6"/>
    <mergeCell ref="AK3:AM3"/>
    <mergeCell ref="AN3:AP3"/>
    <mergeCell ref="AN4:AO5"/>
    <mergeCell ref="AP4:AP5"/>
  </mergeCells>
  <phoneticPr fontId="0" type="noConversion"/>
  <conditionalFormatting sqref="AG7:AG25">
    <cfRule type="cellIs" dxfId="1" priority="1" stopIfTrue="1" operator="equal">
      <formula>MAX($AG$7:$AG$25)</formula>
    </cfRule>
  </conditionalFormatting>
  <conditionalFormatting sqref="AJ7:AJ25 AM7:AM25 AP7:AP25">
    <cfRule type="cellIs" dxfId="0" priority="2" stopIfTrue="1" operator="equal">
      <formula>MAX(AJ$7:AJ$25)</formula>
    </cfRule>
  </conditionalFormatting>
  <pageMargins left="0.39" right="0.28000000000000003" top="1" bottom="1" header="0.5" footer="0.5"/>
  <pageSetup paperSize="9" scale="80" fitToWidth="0" orientation="landscape" r:id="rId1"/>
  <headerFooter alignWithMargins="0"/>
  <colBreaks count="1" manualBreakCount="1">
    <brk id="21" max="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normalno i usiljeno TA</vt:lpstr>
      <vt:lpstr>GRAY-KIDDOV POSTUPAK NIVELACIJE</vt:lpstr>
      <vt:lpstr>optimizacija troskova</vt:lpstr>
      <vt:lpstr>'optimizacija troskova'!Print_Area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radovan</dc:creator>
  <cp:lastModifiedBy>sneza</cp:lastModifiedBy>
  <cp:lastPrinted>2008-05-05T12:03:58Z</cp:lastPrinted>
  <dcterms:created xsi:type="dcterms:W3CDTF">2007-05-08T21:55:48Z</dcterms:created>
  <dcterms:modified xsi:type="dcterms:W3CDTF">2021-02-13T21:59:10Z</dcterms:modified>
</cp:coreProperties>
</file>